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2992" documentId="13_ncr:1_{4AF71973-C11C-4359-A77B-3F9F0A0B0B0D}" xr6:coauthVersionLast="47" xr6:coauthVersionMax="47" xr10:uidLastSave="{F0CFADBC-2F99-4BA5-8BE2-5B6607AE9E4F}"/>
  <bookViews>
    <workbookView xWindow="33720" yWindow="-120" windowWidth="29040" windowHeight="15720" tabRatio="916" xr2:uid="{00000000-000D-0000-FFFF-FFFF00000000}"/>
  </bookViews>
  <sheets>
    <sheet name="Inhoudstafel" sheetId="37" r:id="rId1"/>
    <sheet name="10-1" sheetId="27" r:id="rId2"/>
    <sheet name="10-2" sheetId="43" r:id="rId3"/>
    <sheet name="10-5" sheetId="5" r:id="rId4"/>
    <sheet name="10- 6" sheetId="29" r:id="rId5"/>
    <sheet name="10-7" sheetId="4" r:id="rId6"/>
    <sheet name="10-8" sheetId="41" r:id="rId7"/>
    <sheet name="10-9 " sheetId="36" r:id="rId8"/>
    <sheet name="10-10 " sheetId="32" r:id="rId9"/>
    <sheet name="10-11" sheetId="42" r:id="rId10"/>
    <sheet name="10-12" sheetId="65" r:id="rId11"/>
    <sheet name="10-12-1" sheetId="14" r:id="rId12"/>
    <sheet name="10-12-2" sheetId="13" r:id="rId13"/>
    <sheet name="10-12-3" sheetId="62" r:id="rId14"/>
    <sheet name="10-12-4" sheetId="63" r:id="rId15"/>
    <sheet name="10-12-5" sheetId="64" r:id="rId16"/>
    <sheet name="10-17 " sheetId="24" r:id="rId17"/>
    <sheet name="10-18 " sheetId="23" r:id="rId18"/>
    <sheet name="10-19-1" sheetId="26" r:id="rId19"/>
    <sheet name="10-19-2" sheetId="21" r:id="rId20"/>
    <sheet name="10-19-3" sheetId="20" r:id="rId21"/>
    <sheet name="10-20" sheetId="19" r:id="rId22"/>
    <sheet name="Terminologie" sheetId="59" r:id="rId23"/>
    <sheet name="Bronnen" sheetId="50" r:id="rId24"/>
  </sheets>
  <definedNames>
    <definedName name="_ftn1" localSheetId="22">Terminologie!#REF!</definedName>
    <definedName name="_ftnref1" localSheetId="22">Terminologie!$B$5</definedName>
    <definedName name="OLE_LINK10" localSheetId="22">Terminologie!$B$49</definedName>
    <definedName name="_xlnm.Print_Area" localSheetId="9">'10-11'!$A$1:$I$39</definedName>
    <definedName name="_xlnm.Print_Area" localSheetId="10">'10-12'!$A$1:$O$27</definedName>
    <definedName name="_xlnm.Print_Area" localSheetId="2">'10-2'!$A$1:$H$23</definedName>
    <definedName name="_xlnm.Print_Area" localSheetId="3">'10-5'!$A$1:$H$17</definedName>
    <definedName name="_xlnm.Print_Area" localSheetId="6">'10-8'!$A$1:$K$28</definedName>
    <definedName name="_xlnm.Print_Area" localSheetId="22">Terminologie!$A$1:$F$67</definedName>
  </definedNames>
  <calcPr calcId="191028"/>
  <customWorkbookViews>
    <customWorkbookView name="MR - Personal View" guid="{18CAE125-14F3-11D4-B584-006097BE959E}" mergeInterval="0" personalView="1" maximized="1" windowWidth="1005" windowHeight="53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21" l="1"/>
  <c r="F7" i="21"/>
  <c r="F8" i="21"/>
  <c r="F9" i="21"/>
  <c r="F10" i="21"/>
  <c r="F11" i="21"/>
  <c r="F12" i="21"/>
  <c r="F13" i="21"/>
  <c r="F14" i="21"/>
  <c r="F15" i="21"/>
  <c r="F16" i="21"/>
  <c r="F17" i="21"/>
  <c r="F18" i="21"/>
  <c r="F19" i="21"/>
  <c r="F20" i="21"/>
  <c r="F21" i="21"/>
  <c r="F22" i="21"/>
  <c r="F23" i="21"/>
  <c r="F24" i="21"/>
  <c r="F25" i="21"/>
  <c r="F26" i="21"/>
  <c r="F27" i="21"/>
  <c r="F28" i="21"/>
  <c r="F29" i="21"/>
  <c r="F5" i="21"/>
  <c r="D6" i="21"/>
  <c r="D7" i="21"/>
  <c r="D8" i="21"/>
  <c r="D9" i="21"/>
  <c r="D10" i="21"/>
  <c r="D11" i="21"/>
  <c r="D12" i="21"/>
  <c r="D13" i="21"/>
  <c r="D14" i="21"/>
  <c r="D15" i="21"/>
  <c r="D16" i="21"/>
  <c r="D17" i="21"/>
  <c r="D18" i="21"/>
  <c r="D19" i="21"/>
  <c r="D20" i="21"/>
  <c r="D21" i="21"/>
  <c r="D22" i="21"/>
  <c r="D23" i="21"/>
  <c r="D24" i="21"/>
  <c r="D25" i="21"/>
  <c r="D26" i="21"/>
  <c r="D27" i="21"/>
  <c r="D28" i="21"/>
  <c r="D29" i="21"/>
  <c r="D5" i="21"/>
  <c r="A42" i="4" l="1"/>
  <c r="A40" i="4"/>
  <c r="A35" i="4"/>
  <c r="A33" i="4"/>
  <c r="A23" i="29" l="1"/>
  <c r="A24" i="29" l="1"/>
  <c r="A25" i="29" s="1"/>
  <c r="A26" i="29" s="1"/>
  <c r="A27" i="29" s="1"/>
</calcChain>
</file>

<file path=xl/sharedStrings.xml><?xml version="1.0" encoding="utf-8"?>
<sst xmlns="http://schemas.openxmlformats.org/spreadsheetml/2006/main" count="782" uniqueCount="448">
  <si>
    <t>HOOFDSTUK 10 : BETALINGSVERKEER *</t>
  </si>
  <si>
    <t>Belgisch betaalverkeer</t>
  </si>
  <si>
    <t>Tabel 10.1.</t>
  </si>
  <si>
    <t xml:space="preserve">Europese overschrijvingen via automatische weg, indeling naar aard </t>
  </si>
  <si>
    <t>Tabel 10.2.</t>
  </si>
  <si>
    <t>n.u.</t>
  </si>
  <si>
    <t>Aantal betaalkaarten in omloop, onderscheid naar functie</t>
  </si>
  <si>
    <t>Tabel 10.3.</t>
  </si>
  <si>
    <t>Betaalterminals en betalingen Banksys/Atos Worldline netwerk</t>
  </si>
  <si>
    <t>Tabel 10.4.1.</t>
  </si>
  <si>
    <t>Proton : aantal kaarten en verrichtingen</t>
  </si>
  <si>
    <t>Tabel 10.4.2.</t>
  </si>
  <si>
    <t xml:space="preserve">Proton : aantal betaalterminals en verrichtingen </t>
  </si>
  <si>
    <t>Tabel 10.4.3.</t>
  </si>
  <si>
    <t>Proton : aantal laadterminals en laadbeurten</t>
  </si>
  <si>
    <t>Tabel 10.5.</t>
  </si>
  <si>
    <t>Geldafhalingen aan bankautomaten</t>
  </si>
  <si>
    <t>Tabel 10.6.</t>
  </si>
  <si>
    <t>Transactionele websites (internetbankieren)</t>
  </si>
  <si>
    <t>Tabel 10.7.</t>
  </si>
  <si>
    <t>Girale betalingsverrichtingen</t>
  </si>
  <si>
    <t>Tabel 10.8.</t>
  </si>
  <si>
    <t>Raming van het gebruik van betaalinstrumenten</t>
  </si>
  <si>
    <t>Tabel 10.9.</t>
  </si>
  <si>
    <t>Verrichtingen door Belgen in het buitenland</t>
  </si>
  <si>
    <t>Tabel 10.10.</t>
  </si>
  <si>
    <t>Ontvangen grensoverschrijdende betalingen</t>
  </si>
  <si>
    <t>Tabel 10.11.</t>
  </si>
  <si>
    <t xml:space="preserve">Gebruik van betaalinstrumenten - Internationale vergelijking </t>
  </si>
  <si>
    <t>Interbancaire verrekening</t>
  </si>
  <si>
    <t>Tabel 10.12.</t>
  </si>
  <si>
    <t>Verrekening - aantal verrichtingen</t>
  </si>
  <si>
    <t>Tabel 10.12.1.</t>
  </si>
  <si>
    <t>Verrekening - SDD</t>
  </si>
  <si>
    <t>Tabel 10.12.2.</t>
  </si>
  <si>
    <t>Verrekening - SCT</t>
  </si>
  <si>
    <t>Tabel 10.12.3.</t>
  </si>
  <si>
    <t>Cheques</t>
  </si>
  <si>
    <t>Tabel 10.12.4.</t>
  </si>
  <si>
    <t>Kaarttransacties</t>
  </si>
  <si>
    <t>Tabel 10.12.5.</t>
  </si>
  <si>
    <t>Sepa Credit Transfer Instant (SCT inst)</t>
  </si>
  <si>
    <t>Tabel 10.17.</t>
  </si>
  <si>
    <t>TARGET2 : cliënten- en interbancaire transfers van de Belgische banken</t>
  </si>
  <si>
    <t>Tabel 10.18.</t>
  </si>
  <si>
    <t>TARGET2 : evolutie van de nationale en internationale verrichtingen van de Belgische banken</t>
  </si>
  <si>
    <t>Tabel 10.19.1.</t>
  </si>
  <si>
    <t xml:space="preserve">TARGET2 : grensoverschrijdende betalingen (België) </t>
  </si>
  <si>
    <t>Tabel 10.19.2.</t>
  </si>
  <si>
    <t>Betalingen via TARGET2 : relatief aandeel van de Europese landen</t>
  </si>
  <si>
    <t>Tabel 10.19.3.</t>
  </si>
  <si>
    <t xml:space="preserve">TARGET2 : uitsplitsingen van de betalingen van België met andere Europese landen </t>
  </si>
  <si>
    <t>SWIFT</t>
  </si>
  <si>
    <t>Tabel 10.20.</t>
  </si>
  <si>
    <t>Verloop van het aantal uitgewisselde berichten en belang van de verschillende types berichten</t>
  </si>
  <si>
    <t>* Tenzij anders vermeld, hebben de data in dit hoofdstuk betrekking op het betalingsverkeer in of vanaf/naar het Belgisch grondgebied.</t>
  </si>
  <si>
    <t>10.1.</t>
  </si>
  <si>
    <t>Europese overschrijvingen (1) via automatische weg,  
indeling naar aard (2)</t>
  </si>
  <si>
    <t>Totaal aantal 
(in miljoenen)</t>
  </si>
  <si>
    <t>Phone-banking</t>
  </si>
  <si>
    <t>Self-banking</t>
  </si>
  <si>
    <t>PC-banking</t>
  </si>
  <si>
    <t>Mobile banking (3)</t>
  </si>
  <si>
    <t>-</t>
  </si>
  <si>
    <t>Isabel (4)</t>
  </si>
  <si>
    <t>Bron : Febelfin-berekeningen op enquêtegegevens bij de leden.</t>
  </si>
  <si>
    <t>(1)</t>
  </si>
  <si>
    <t>Inter- en intrabancaire overschrijvingen binnen België, inclusief de grensoverschrijdende SEPA verrichtingen.</t>
  </si>
  <si>
    <t>(2)</t>
  </si>
  <si>
    <t>(3)</t>
  </si>
  <si>
    <t>Mobile banking is een dienst waarmee de klant via een handheld device (bijv. smartphone, tablet PC) aan de hand van een mobiele website of ‘native’ applicatie via het internet kan bankieren.</t>
  </si>
  <si>
    <t>(4)</t>
  </si>
  <si>
    <t>10.2.</t>
  </si>
  <si>
    <t>Aantal betaalkaarten in omloop, onderscheid naar functie (1) (2)</t>
  </si>
  <si>
    <t>Aantal betaalkaarten
(in duizenden)</t>
  </si>
  <si>
    <t>Kaarten met een betaalfunctie (3)</t>
  </si>
  <si>
    <t>Kaarten met een debetfunctie</t>
  </si>
  <si>
    <t>Kaarten met een uitgestelde debetfunctie</t>
  </si>
  <si>
    <t>Kaarten met een kredietfunctie</t>
  </si>
  <si>
    <t>Kaarten met een krediet- en/of uitgestelde debetfunctie (4)</t>
  </si>
  <si>
    <t>Kaarten met een cashgeldfunctie (5)</t>
  </si>
  <si>
    <t>Kaarten met een e-moneyfunctie</t>
  </si>
  <si>
    <t>wv. : minstens éénmaal opgeladen</t>
  </si>
  <si>
    <t>Totaal aantal kaarten, ongeacht de functie (6)</t>
  </si>
  <si>
    <t>Bron : ECB.</t>
  </si>
  <si>
    <t>Laatste bijwerking oktober 2019.</t>
  </si>
  <si>
    <t>Kaarten uitgegeven door residente betaaldienstverleners.</t>
  </si>
  <si>
    <t>De cijfers vanaf 2014 zijn gebaseerd op de Verordening ECB/2013/43 of Verordening (EU) nr. 1409/2013. De nieuwe methodologie die sindsdien van toepassing is, kan in sommige gevallen een breuk vertonen in de cijferreeksen.</t>
  </si>
  <si>
    <t>Cijfers 2018: een kaart met verschillende functies wordt opgenomen in alle betreffende sub-rubrieken. Het totaal aantal kaarten met een betaalfunctie is dus kleiner dan de som van de sub-rubrieken.</t>
  </si>
  <si>
    <t>Die categorie wordt vermeld enkel wanneer de gegevens niet kunnen worden opgesplitst in kaarten met een kredietfunctie en kaarten met een uitgestelde debetfunctie.</t>
  </si>
  <si>
    <t>(5)</t>
  </si>
  <si>
    <t>Kaarten met een cashgeldfunctie zijn kaarten die de houder toelaten geld af te halen van en/of te storten aan een ATM.</t>
  </si>
  <si>
    <t>(6)</t>
  </si>
  <si>
    <t>Het totaal aantal kaarten bevat het aantal 'unieke' kaarten en is dus niet noodzakelijk een optelsom van de bovenstaande rubrieken aangezien één kaart meerdere functies kan hebben.</t>
  </si>
  <si>
    <t>10.5.</t>
  </si>
  <si>
    <t>Geldafhalingen en -stortingen aan bankautomaten (1) (2)</t>
  </si>
  <si>
    <t>Einde
jaar</t>
  </si>
  <si>
    <t>Aantal toestellen met functie geldafhaling</t>
  </si>
  <si>
    <t>Aantal geldafhalingen
 (in miljoenen)</t>
  </si>
  <si>
    <t>Totaal  opgenomen 
bedrag  (miljoenen EUR)</t>
  </si>
  <si>
    <t>Aantal toestellen met functie geldstorting</t>
  </si>
  <si>
    <t>Aantal geldstortingen
 (in miljoenen)</t>
  </si>
  <si>
    <t>Totaal  gestort 
bedrag  (miljoenen EUR)</t>
  </si>
  <si>
    <t>Bron : Atos Worldline, bpost en Febelfin.</t>
  </si>
  <si>
    <t xml:space="preserve">Tot 2005 : gegevens Atos Worldline, bpost en Febelfin; vanaf 2007 : Febelfin-berekeningen op enquêtegegevens bij de banken-leden. </t>
  </si>
  <si>
    <t xml:space="preserve">Vanaf 2003 inclusief de automaten opgesteld in de door de gevolmachtigde agenten zelf-ingerichte kantoren.  </t>
  </si>
  <si>
    <t>10.6.</t>
  </si>
  <si>
    <t xml:space="preserve">Aantal (in duizenden) </t>
  </si>
  <si>
    <t>Internetbankieren (4)</t>
  </si>
  <si>
    <t>Abonnementen</t>
  </si>
  <si>
    <t>waarvan gebruikte (in %) (1)</t>
  </si>
  <si>
    <t>Geregistreerde sessies</t>
  </si>
  <si>
    <t>Geregistreerde sessies per gebruikt abonnement (2)</t>
  </si>
  <si>
    <t>Ingevoerde Europese overschrijvingen (3)</t>
  </si>
  <si>
    <t>Ingevoerde internationale overschrijvingen</t>
  </si>
  <si>
    <t>Ingevoerde doorlopende opdrachten</t>
  </si>
  <si>
    <t>Ingevoerde beursorders</t>
  </si>
  <si>
    <t>Mobile banking (5)</t>
  </si>
  <si>
    <t>Onder gebruikt abonnement wordt verstaan een abonnement dat gedurende het jaar aanleiding heeft gegeven tot effectieve gebruikssessies, van raadplegingen tot uitvoeren van verrichtingen door de cliënt.</t>
  </si>
  <si>
    <t xml:space="preserve">Uitgedrukt in eenheden.    </t>
  </si>
  <si>
    <t>Inclusief de, al dan niet grensoverschrijdende, overschrijvingen in SEPA formaat.</t>
  </si>
  <si>
    <t>Internetbankieren is een bankdienst beschikbaar op internet; in sommige gevallen ook beschikbaar via rechtstreekse inbelverbinding bij de bank. Noodzaakt het gebruik van een ‘browser’ zoals bv. Internet Explorer. Beperkt tot de cliënten van de bank (identificatie verplicht). Het aanbod bestaat uit consultatie- en transactiemogelijkheden, bv. overschrijvingen, beheer doorlopende opdrachten, beurs- en bevektransacties.</t>
  </si>
  <si>
    <t>Mobile banking is een dienst waarmee de klant via een 'handheld device' (bijv. smartphone, tablet PC) aan de hand van een mobiele website of ‘native’ applicatie via het internet kan bankieren.</t>
  </si>
  <si>
    <t xml:space="preserve">10.7. </t>
  </si>
  <si>
    <t>Girale betalingsverrichtingen (1)</t>
  </si>
  <si>
    <t xml:space="preserve">A. Totaal aantal (in miljoenen)  </t>
  </si>
  <si>
    <t>Verzonden overschrijvingen (2)</t>
  </si>
  <si>
    <t>- Binnenlandse</t>
  </si>
  <si>
    <t>n.b.</t>
  </si>
  <si>
    <t>- Grensoverschrijdende</t>
  </si>
  <si>
    <t>- Geïnitieerd op papier</t>
  </si>
  <si>
    <t>- Elektronisch geïnitieerd (3)</t>
  </si>
  <si>
    <t>Verzonden domiciliëringen (4)</t>
  </si>
  <si>
    <t>Verzonden cheques (5)</t>
  </si>
  <si>
    <t xml:space="preserve">B. Gemiddeld bedrag per verrichting (in EUR)  </t>
  </si>
  <si>
    <t>Verzonden overschrijvingen</t>
  </si>
  <si>
    <t>- Elektronisch geïnitieerd</t>
  </si>
  <si>
    <t>Verzonden domiciliëringen</t>
  </si>
  <si>
    <t>Verzonden cheques</t>
  </si>
  <si>
    <t>De cijfers vanaf 2014 zijn gebaseerd op de Verordening ECB/2013/43 of Verordening (EU) nr. 1409/2013. De nieuwe methodologie die sindsdien van toepassing is kan in sommige gevallen een breuk vertonen in de cijferreeksen.</t>
  </si>
  <si>
    <t>Exclusief creditering van een klantenrekening gewoon via boeking zonder gebruik van een traditionele vorm van overschrijving. Betalingen in cashgeld op een rekening via een bankformulier worden ook niet meegerekend als overschrijvingen.</t>
  </si>
  <si>
    <t>Inclusief overleggingen via fax of andere kanalen zoals automatisch telefoonbankieren, als ze worden omgevormd tot elektronische betalingen zonder manuele verwerking. Inclusief doorlopende opdrachten oorspronkelijk overlegd op papier maar achteraf elektronisch uitgevoerd. Inclusief overschrijvingen door een betaaldienstverlener op basis van een financiële dienst, als de financiële dienst elektronisch wordt geïnitieerd, of als de vorm waarin de dienst is overlegd niet gekend is en de betaaldienstverlener de overdracht elektronisch heeft uitgevoerd. Inclusief overschrijvingen geïnitieerd op een betaalautomaat met overschrijvingsfunctie.</t>
  </si>
  <si>
    <t>Exclusief debitering van een klantenrekening gewoon via boeking zonder gebruik van een traditionele vorm van domiciliëring. Cashgeldbetalingen vanop een rekening via een bankformulier worden ook niet meegerekend als domiciliëringen.</t>
  </si>
  <si>
    <t>Inclusief cashgeldafhalingen via cheques, maar exclusief cashgeldafhalingen via bankformulieren.</t>
  </si>
  <si>
    <t>10.8.</t>
  </si>
  <si>
    <t>Raming van het gebruik van betaalinstrumenten (1)</t>
  </si>
  <si>
    <t>A. Aantal verrichtingen (in miljoenen)</t>
  </si>
  <si>
    <t>Overschrijvingen</t>
  </si>
  <si>
    <t>Domiciliëringen</t>
  </si>
  <si>
    <t>Debetkaarten, kredietkaarten en privatieve kaarten (2)</t>
  </si>
  <si>
    <t>Elektronisch geld (3)</t>
  </si>
  <si>
    <t>Cheques en gelijkgestelde (4)</t>
  </si>
  <si>
    <t>Andere (5)</t>
  </si>
  <si>
    <t>Totaal</t>
  </si>
  <si>
    <t>B. Bedragen (in miljarden EUR)</t>
  </si>
  <si>
    <t>Debet-, kredietkaarten en privatieve kaarten (2)</t>
  </si>
  <si>
    <t>Bron : Febelfin-berekeningen op gegevens ECB.</t>
  </si>
  <si>
    <t>Alle gebruikers samen. Sommige instrumenten (contanten, handelspapier, ATM-afhalingen) worden  buiten beschouwing gelaten. De cijfers vanaf 2014 zijn gebaseerd op de Verordening ECB/2013/43 of Verordening (EU) nr. 1409/2013. De nieuwe methodologie die sindsdien van toepassing is kan in sommige gevallen een breuk vertonen in de cijferreeksen.</t>
  </si>
  <si>
    <t xml:space="preserve">Bancontact/Mister Cash-kaarten (uitsluitend POS-verrichtingen), retail-kaarten die zijn 
uitgegeven in samenwerking met een kredietinstelling en kredietkaarten :  
Eurocard/MasterCard, Visa, American Express en Diners Club.   </t>
  </si>
  <si>
    <t>In bijzonder Proton waarvoor aangekondigd werd dat het Proton-betaalsysteem vanaf 1 januari 2015 wordt uitgefaseerd. Sinds 2016 migreerde een rapporterende entiteit kaartprogramma's van twee andere landen naar België, waardoor het aantal kaarten met een e-money functie toenam. Dit is o.a. een verklaring voor de stijging in de rubriek van het elektronisch geld.</t>
  </si>
  <si>
    <t>Cheques en postassignaties.</t>
  </si>
  <si>
    <t>Cijfer na afronding. Aantal verrichtingen in miljoenen 2005 : 0,36 en 2010 : 0,16.</t>
  </si>
  <si>
    <t>10.9.</t>
  </si>
  <si>
    <t xml:space="preserve">Verrichtingen door Belgen in het buitenland </t>
  </si>
  <si>
    <t>Jaar</t>
  </si>
  <si>
    <t>Elektronische geldafhalingen (1)</t>
  </si>
  <si>
    <t>Betalingen met kredietkaarten (2)</t>
  </si>
  <si>
    <t>Betalingen met 
Maestro (3)</t>
  </si>
  <si>
    <t>A. Aantal verrichtingen (in duizenden en in % van het totaal)</t>
  </si>
  <si>
    <t>B. Bedragen (in miljoenen EUR en in % van het totaal)</t>
  </si>
  <si>
    <t>Bron : Febelfin-berekeningen op gegevens NBB, Europay Belgium, Visa Belgium en ATOS.</t>
  </si>
  <si>
    <t xml:space="preserve">Bepaalde kredietkaarten en kaarten met activeerbare Maestro-functie.  </t>
  </si>
  <si>
    <t xml:space="preserve">Visa, Mastercard, American Express en Diners Club; vanaf 2000 enkel betalingen met Visa en Mastercard.  </t>
  </si>
  <si>
    <t xml:space="preserve">Kaarten met activeerbare Maestro-functie beschikbaar vanaf 1999.          </t>
  </si>
  <si>
    <t xml:space="preserve">         </t>
  </si>
  <si>
    <t>10.10.</t>
  </si>
  <si>
    <t>overschrijvingen</t>
  </si>
  <si>
    <t>domiciliëringen</t>
  </si>
  <si>
    <t>cheques</t>
  </si>
  <si>
    <t>overige</t>
  </si>
  <si>
    <t>10.11.</t>
  </si>
  <si>
    <t>(in % van het totaal aantal transacties)</t>
  </si>
  <si>
    <t>Land</t>
  </si>
  <si>
    <t>Overschrijvingen
en 
gelijkgestelde (2)</t>
  </si>
  <si>
    <t>Domici-
liëringen</t>
  </si>
  <si>
    <t>Debet-, krediet- 
en privatieve 
kaarten</t>
  </si>
  <si>
    <t>Elektronische 
portemonnee</t>
  </si>
  <si>
    <t xml:space="preserve">Cheques 
en 
gelijkgestelde </t>
  </si>
  <si>
    <t>Andere</t>
  </si>
  <si>
    <t xml:space="preserve">België </t>
  </si>
  <si>
    <t>Bulgarije</t>
  </si>
  <si>
    <t>Cyprus</t>
  </si>
  <si>
    <t>Denemarken</t>
  </si>
  <si>
    <t>Duitsland</t>
  </si>
  <si>
    <t>Estland</t>
  </si>
  <si>
    <t>EU (3)</t>
  </si>
  <si>
    <t>Finland</t>
  </si>
  <si>
    <t xml:space="preserve">Frankrijk </t>
  </si>
  <si>
    <t>Griekenland</t>
  </si>
  <si>
    <t>Hongarije</t>
  </si>
  <si>
    <t>Ierland</t>
  </si>
  <si>
    <t>Italië</t>
  </si>
  <si>
    <t>Kroatië</t>
  </si>
  <si>
    <t>Letland</t>
  </si>
  <si>
    <t>Litouwen</t>
  </si>
  <si>
    <t>Luxemburg</t>
  </si>
  <si>
    <t>Malta</t>
  </si>
  <si>
    <t>Nederland</t>
  </si>
  <si>
    <t>Oostenrijk</t>
  </si>
  <si>
    <t>Polen</t>
  </si>
  <si>
    <t>Portugal</t>
  </si>
  <si>
    <t>Roemenië</t>
  </si>
  <si>
    <t>Slovenië</t>
  </si>
  <si>
    <t>Slowakije</t>
  </si>
  <si>
    <t>Spanje</t>
  </si>
  <si>
    <t>Tsjechië</t>
  </si>
  <si>
    <t>Zweden</t>
  </si>
  <si>
    <t>Sommige instrumenten (contanten, handelspapier, ATM-afhalingen) worden buiten beschouwing gelaten.</t>
  </si>
  <si>
    <t xml:space="preserve">Elektronische overschrijvingen (per magnetische drager of via telecommunicatie) en overschrijvingen op papier.   </t>
  </si>
  <si>
    <t xml:space="preserve">Europese Unie (EU) van 27 landen. </t>
  </si>
  <si>
    <t>10.12.</t>
  </si>
  <si>
    <t xml:space="preserve">Verrekening (1) : aantal verrichtingen </t>
  </si>
  <si>
    <t>(in miljoenen)</t>
  </si>
  <si>
    <t>A. Via het UCV verrekende verrichtingen (2)</t>
  </si>
  <si>
    <t>Kaartgerelateerde transacties
(3)</t>
  </si>
  <si>
    <t>SEPA Credit Transfer (SCT) (4) (5)</t>
  </si>
  <si>
    <t>SEPA Direct Debit
(SDD) (6)</t>
  </si>
  <si>
    <t>Totaal 
UCV</t>
  </si>
  <si>
    <t>Betalingen</t>
  </si>
  <si>
    <t>Terugstortingen</t>
  </si>
  <si>
    <t>Invorde-
ringen</t>
  </si>
  <si>
    <t>Terug-
betalingen</t>
  </si>
  <si>
    <t>Onbe-
taalde (7)</t>
  </si>
  <si>
    <t>Betaalde</t>
  </si>
  <si>
    <t>Onbetaalde</t>
  </si>
  <si>
    <t>B. Totaal verrekende transacties (UCV / TARGET2 / EBA Clearing)</t>
  </si>
  <si>
    <t>Totaal
UCV</t>
  </si>
  <si>
    <t>% UCV t.o.v. totaal 
verrekende transacties</t>
  </si>
  <si>
    <t>Totaal verrekende transacties</t>
  </si>
  <si>
    <t xml:space="preserve">Bron : Febelfin-berekeningen op gegevens UCV, Verrekenkamer en TARGET2.  </t>
  </si>
  <si>
    <t xml:space="preserve">Banken en Financiële Post.  </t>
  </si>
  <si>
    <t xml:space="preserve">UitwisselingsCentrum en Verrekening : automatisch verwerkte stukken.  </t>
  </si>
  <si>
    <t xml:space="preserve">Voornamelijk overschrijvingen, maar ook doorlopende en halfdoorlopende opdrachten, overschrijvingen met 
gestructureerde mededeling, aanvragen voor postassignaties, stortingen.  </t>
  </si>
  <si>
    <t xml:space="preserve">Sinds 1990, incl. de verrichtingen via de toepassing 'Belangrijke overschrijvingen'.  </t>
  </si>
  <si>
    <t>Vanaf 2014 migratie van DOM'80 naar SEPA Direct Debit (SDD). De cijfers voordien hadden enkel betrekking op de toepassing DOM'80.</t>
  </si>
  <si>
    <t>(7)</t>
  </si>
  <si>
    <t xml:space="preserve">Toepassing 'onbetaalde domiciliëringen' sedert september 1988.  </t>
  </si>
  <si>
    <t>10.12.1.</t>
  </si>
  <si>
    <t>Verrekening (1) : SDD (aantal en bedrag)</t>
  </si>
  <si>
    <t>Aantal 
verrichtingen 
(in miljoenen)</t>
  </si>
  <si>
    <t>Verrekende 
bedragen (in 
miljoenen EUR)</t>
  </si>
  <si>
    <t>Aantal 
toegetreden 
instellingen</t>
  </si>
  <si>
    <t>SEPA Core Direct Debit</t>
  </si>
  <si>
    <t>SEPA B2B Direct Debit</t>
  </si>
  <si>
    <t>Bron : Febelfin-berekeningen op gegevens UCV.</t>
  </si>
  <si>
    <t>Banken en Financiële Post.</t>
  </si>
  <si>
    <t>10.12.2.</t>
  </si>
  <si>
    <t>Verrekening (1) : SCT (2) (aantal en bedrag)</t>
  </si>
  <si>
    <t xml:space="preserve"> </t>
  </si>
  <si>
    <t>Verrekende
bedragen 
(in miljoenen EUR)</t>
  </si>
  <si>
    <t>Aantal toegetreden instellingen</t>
  </si>
  <si>
    <t>Voornamelijk overschrijvingen, maar ook doorlopende en halfdoorlopende opdrachten, overschrijvingen met gestructureerde mededeling, aanvragen voor postassignaties, stortingen. Zowel UCV-toepassing 'Overschrijvingen' als 'Dringende of belangrijke overschrijvingen'. Vanaf 2016 worden de kaarttransacties per batch (aantal afgiften) geteld. Voordien werden de kaartverrichtingen als individuele transacties opgenomen in de som.</t>
  </si>
  <si>
    <t>10.12.3.</t>
  </si>
  <si>
    <t>Cheques (1) (aantal en bedrag)</t>
  </si>
  <si>
    <t xml:space="preserve">Betaalde </t>
  </si>
  <si>
    <t>10.12.4.</t>
  </si>
  <si>
    <t>Kaarttransacties (1) (aantal en bedrag)</t>
  </si>
  <si>
    <t>Verrekende 
bedragen
(in miljoenen EUR)</t>
  </si>
  <si>
    <t>Credit verrichtingen</t>
  </si>
  <si>
    <t>Debet verrichtingen</t>
  </si>
  <si>
    <t>Credit
verrichtingen</t>
  </si>
  <si>
    <t>Banken en Financiële Post. Aangezien een groot deel van deze kaarttransacties wordt geglobaliseerd en verrekend als één transactie, dient men voorzichtig met deze cijfers om te springen.</t>
  </si>
  <si>
    <t>10.12.5.</t>
  </si>
  <si>
    <t>Sepa Credit Transfer Instant (SCT inst) (1) (aantal en bedrag)</t>
  </si>
  <si>
    <t>In maart 2019 werd er gestart met instantoverschrijvingen.</t>
  </si>
  <si>
    <t>10.17.</t>
  </si>
  <si>
    <t>TARGET2 (1) : cliënten- en interbancaire transfers van de 
Belgische banken</t>
  </si>
  <si>
    <t>(daggemiddelden)</t>
  </si>
  <si>
    <t>Cliëntentransfers</t>
  </si>
  <si>
    <t>Interbancaire transfers</t>
  </si>
  <si>
    <t>Aantal</t>
  </si>
  <si>
    <t>%</t>
  </si>
  <si>
    <t>Bedrag 
mln EUR</t>
  </si>
  <si>
    <t>Bron : NBB.</t>
  </si>
  <si>
    <t xml:space="preserve">TARGET staat voor Trans-European Automated Real-Time Gross Settlement Express Transfer. Op 18 februari
 2008 stapte de Belgische gemeenschap over van het (nationale) ELLIPS-systeem (Electronic Large Interbank Payment System) naar het (Europese) TARGET2-platform. TARGET2 wordt gebruikt voor de vereffening van centralebankoperaties, voor grote interbancaire transfers in euro en ook voor andere overschrijvingen in euro. TARGET2 vloeit voort uit TARGET dat in 1999 in werking trad.  Het platform omvat zowel binnenlandse als grensoverschrijdende betalingen. </t>
  </si>
  <si>
    <t>10.18.</t>
  </si>
  <si>
    <t>TARGET2 (1) : evolutie van de nationale en internationale 
verrichtingen van de Belgische banken</t>
  </si>
  <si>
    <t>Nationaal</t>
  </si>
  <si>
    <t>Grensoverschrijdend</t>
  </si>
  <si>
    <t>Aantal 
in 
eenheden</t>
  </si>
  <si>
    <t>Bedragen 
in miljarden
EUR</t>
  </si>
  <si>
    <t>Evolutie 
2019-2020</t>
  </si>
  <si>
    <t xml:space="preserve">TARGET staat voor Trans-European Automated Real-Time Gross Settlement Express Transfer. Op 18 februari
 2008 stapte de Belgische gemeenschap over van het (nationale) ELLIPS-systeem (Electronic Large Interbank 
Payment System naar het (Europese) TARGET2-platform. Target2 wordt gebruikt voor de vereffening van 
centralebankoperaties, voor grote interbancaire transfers in euro en ook voor andere overschrijvingen in euro. 
TARGET2 vloeit voort uit TARGET dat in 1999 in werking trad. Het platform omvat zowel binnenlandse als 
grensoverschrijdende betalingen. </t>
  </si>
  <si>
    <t>10.19.1</t>
  </si>
  <si>
    <t>TARGET2 (1) : grensoverschrijdende betalingen (België)</t>
  </si>
  <si>
    <t>Betalingen 
uit België</t>
  </si>
  <si>
    <t>Betalingen 
naar België</t>
  </si>
  <si>
    <t>A. Aantal (in eenheden)</t>
  </si>
  <si>
    <t>B. Bedrag (in miljarden EUR)</t>
  </si>
  <si>
    <t>Bron : NBB, ECB.</t>
  </si>
  <si>
    <t>TARGET staat voor Trans-European Automated Real-Time Gross Settlement Express Transfer. Target2 wordt gebruikt voor de vereffening van centralebankoperaties, voor grote interbancaire transfers in euro en ook voor andere overschrijvingen in euro. TARGET2 vloeit voort uit TARGET dat in 1999 in werking trad. Het platform omvat zowel binnenlandse als grensoverschrijdende betalingen. In deze tabel zijn enkel de cijfers m.b.t. grensoverschrijdende betalingen van en naar België  opgenomen.</t>
  </si>
  <si>
    <t>10.19.2</t>
  </si>
  <si>
    <t>Betalingen via TARGET2 (1) : relatief aandeel van de Europese landen</t>
  </si>
  <si>
    <t>Bedragen (in 
miljarden EUR)</t>
  </si>
  <si>
    <t>België</t>
  </si>
  <si>
    <t>Frankrijk</t>
  </si>
  <si>
    <t>Slovakije</t>
  </si>
  <si>
    <t>EPM (2)</t>
  </si>
  <si>
    <t xml:space="preserve">TARGET staat voor Trans-European Automated Real-Time Gross Settlement Express Transfer. TARGET2 wordt gebruikt voor de vereffening van centralebankoperaties, voor grote interbancaire transfers in euro en ook voor andere overschrijvingen in euro. TARGET2 vloeit voort uit TARGET dat in 1999 in werking trad. Het platform omvat zowel binnenlandse als grensoverschrijdende betalingen. In deze tabel zijn enkel de cijfers m.b.t. grensoverschrijdende betalingen van en naar België  genomen.   </t>
  </si>
  <si>
    <t>ECB Payments Mechanism. Eigen betalingen van de ECB.</t>
  </si>
  <si>
    <t>10.19.3</t>
  </si>
  <si>
    <t>TARGET2 (1) : uitsplitsingen van de betalingen van België 
met andere  Europese landen (in % van totaal)</t>
  </si>
  <si>
    <t>Betalingen van België
naar het buitenland</t>
  </si>
  <si>
    <t>Betalingen van het buitenland 
naar België</t>
  </si>
  <si>
    <t>Bedragen</t>
  </si>
  <si>
    <t xml:space="preserve">Bedragen </t>
  </si>
  <si>
    <t>Totaal landen in Eurozone</t>
  </si>
  <si>
    <t>Totaal landen buiten de Eurozone</t>
  </si>
  <si>
    <t xml:space="preserve">TARGET staat voor Trans-European Automated Real-Time Gross Settlement Express Transfer. TARGET2 wordt gebruikt voor de vereffening van centralebankoperaties, voor grote interbancaire transfers in euro en ook voor andere overschrijvingen in euro. TARGET2 vloeit voort uit TARGET dat in 1999 in werking trad. Het systeem betreft zowel binnenlandse als grensoverschrijdende betalingen. In deze tabel zijn enkel de cijfers m.b.t. grensoverschrijdende betalingen van en naar België  genomen.   </t>
  </si>
  <si>
    <t>10.20.</t>
  </si>
  <si>
    <t>SWIFT (1) : verloop van het aantal uitgewisselde berichten en belang van de verschillende types berichten</t>
  </si>
  <si>
    <t>Aantal uitgewisselde berichten 
(in eenheden)</t>
  </si>
  <si>
    <t>Belang van elk type bericht voor heel het net 
(in %)</t>
  </si>
  <si>
    <t>Gemiddelde/dag
voor België 
(2)(3)</t>
  </si>
  <si>
    <t>Gemiddelde/dag
voor heel het 
net (4)</t>
  </si>
  <si>
    <t>Effecten</t>
  </si>
  <si>
    <t>Thesaurie</t>
  </si>
  <si>
    <t>Handels-financiering</t>
  </si>
  <si>
    <t>Bron : Febelfin-berekeningen op gegevens SWIFT.</t>
  </si>
  <si>
    <t>SWIFT is a global member-owned cooperative and the world’s leading provider of secure financial messaging services. 
FIN : SWIFT's core store-and-forward messaging service.</t>
  </si>
  <si>
    <t>Aantal verzonden berichten.</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</si>
  <si>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</si>
  <si>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</si>
  <si>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</si>
  <si>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</si>
  <si>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</si>
  <si>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</si>
  <si>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</si>
  <si>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</si>
  <si>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</si>
  <si>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</si>
  <si>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</si>
  <si>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</si>
  <si>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</si>
  <si>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</si>
  <si>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</si>
  <si>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</si>
  <si>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</si>
  <si>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</si>
  <si>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</si>
  <si>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</si>
  <si>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</si>
  <si>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</si>
  <si>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</si>
  <si>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</si>
  <si>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</si>
  <si>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</si>
  <si>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</si>
  <si>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</si>
  <si>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</si>
  <si>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</si>
  <si>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</si>
  <si>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</si>
  <si>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</si>
  <si>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</si>
  <si>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</si>
  <si>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</si>
  <si>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</si>
  <si>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</si>
  <si>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</si>
  <si>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</si>
  <si>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</si>
  <si>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</si>
  <si>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</si>
  <si>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</si>
  <si>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</si>
  <si>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</si>
  <si>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</si>
  <si>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</si>
  <si>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</si>
  <si>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</si>
  <si>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</si>
  <si>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</si>
  <si>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</si>
  <si>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</si>
  <si>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</si>
  <si>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</si>
  <si>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</si>
  <si>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</si>
  <si>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</si>
  <si>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</si>
  <si>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</si>
  <si>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</si>
  <si>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</si>
  <si>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</si>
  <si>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</si>
  <si>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</si>
  <si>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</si>
  <si>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</si>
  <si>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</si>
  <si>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</si>
  <si>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</si>
  <si>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</si>
  <si>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</si>
  <si>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</si>
  <si>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</si>
  <si>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</si>
  <si>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</si>
  <si>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</si>
  <si>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</si>
  <si>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</si>
  <si>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</si>
  <si>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</si>
  <si>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</si>
  <si>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</si>
  <si>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</si>
  <si>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</si>
  <si>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</si>
  <si>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</si>
  <si>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</si>
  <si>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</si>
  <si>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</si>
  <si>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</si>
  <si>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</si>
  <si>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</si>
  <si>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</si>
  <si>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</si>
  <si>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</si>
  <si>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</si>
  <si>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</si>
  <si>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</si>
  <si>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</si>
  <si>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</si>
  <si>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</si>
  <si>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</si>
  <si>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niet beschikbaar</t>
  </si>
  <si>
    <t>Evolutie 
2020-2021</t>
  </si>
  <si>
    <t>Laatste bijwerking april 2023.</t>
  </si>
  <si>
    <t xml:space="preserve">Globalisatie van de resultaten van de deelnemers (niet geëxtrapoleerd naar sectorniveau). 
In 2010 hebben 61 banken, in 2021 54 banken en in 2022 52 banken deelgenomen aan de enquête, die meer dan 90% van het balanstotaal van de sector vertegenwoordigen. 
</t>
  </si>
  <si>
    <t>Via Isabel bieden de aangesloten banken aan de ondernemingen tal van e-banking functies aan, waaronder het regelen van binnen- en buitenlandse betalingen. In deze lijn van de tabel betreft het uitsluitend de binnenlandse overschrijvingen, inclusief de overschrijvingen in SEPA formaat die ook grensoverschrijdend kunnen zijn. Inclusief de buitenlandse (niet-SEPA) overschrijvingen, bedroeg het aantal overschrijvingen (in miljoenen) 195,0 in 2010, 245,9 in 2021 en 257,6 in 2022.</t>
  </si>
  <si>
    <t>Aangezien een groot deel van deze kaarttransacties wordt geglobaliseerd en verrekend als één transactie, dient men voorzichtig met deze cijfers om te springen.</t>
  </si>
  <si>
    <t>151 actieve Belgische gebruikers (einde december 2022).</t>
  </si>
  <si>
    <t xml:space="preserve">11.696 actieve gebruikers (einde december 2022).     </t>
  </si>
  <si>
    <t>Evolutie 
2021-2022</t>
  </si>
  <si>
    <t>Laatste bijwerking december 2023.</t>
  </si>
  <si>
    <t>Relatief 
aandeel
in 2022
(in %)</t>
  </si>
  <si>
    <t>Totaal (exclusief cheques)</t>
  </si>
  <si>
    <t>Gebruik van betaalinstrumenten (1) -
Europese vergelijking voor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</si>
</sst>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0\)"/>
    <numFmt numFmtId="168" formatCode="_-* #,##0.00\ _B_E_F_-;\-* #,##0.00\ _B_E_F_-;_-* &quot;-&quot;??\ _B_E_F_-;_-@_-"/>
    <numFmt numFmtId="169" formatCode="\+#,##0.00"/>
    <numFmt numFmtId="170" formatCode="\+0.00"/>
    <numFmt numFmtId="171" formatCode="#,##0.000"/>
    <numFmt numFmtId="172" formatCode="\-#,##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theme="1"/>
      <name val="Calibri"/>
      <family val="2"/>
      <scheme val="minor"/>
    </font>
    <font>
      <u/>
      <sz val="10"/>
      <color theme="10"/>
      <name val="Arial"/>
      <family val="2"/>
    </font>
    <font>
      <sz val="8.5"/>
      <color rgb="FF4C5E6A"/>
      <name val="Tahoma"/>
      <family val="2"/>
    </font>
    <font>
      <b/>
      <sz val="8.5"/>
      <color rgb="FF4C5E6A"/>
      <name val="Tahoma"/>
      <family val="2"/>
    </font>
    <font>
      <b/>
      <sz val="11"/>
      <color rgb="FF4C5E6A"/>
      <name val="Tahoma"/>
      <family val="2"/>
    </font>
    <font>
      <sz val="8.5"/>
      <color theme="0"/>
      <name val="Tahoma"/>
      <family val="2"/>
    </font>
    <font>
      <sz val="8"/>
      <color rgb="FF4C5E6A"/>
      <name val="Tahoma"/>
      <family val="2"/>
    </font>
    <font>
      <i/>
      <sz val="8"/>
      <color rgb="FF4C5E6A"/>
      <name val="Tahoma"/>
      <family val="2"/>
    </font>
    <font>
      <b/>
      <sz val="8.5"/>
      <color theme="0"/>
      <name val="Tahoma"/>
      <family val="2"/>
    </font>
    <font>
      <i/>
      <sz val="8.5"/>
      <color rgb="FF4C5E6A"/>
      <name val="Tahoma"/>
      <family val="2"/>
    </font>
    <font>
      <sz val="10"/>
      <color rgb="FF4C5E6A"/>
      <name val="Tahoma"/>
      <family val="2"/>
    </font>
    <font>
      <b/>
      <sz val="10"/>
      <color rgb="FF4C5E6A"/>
      <name val="Tahoma"/>
      <family val="2"/>
    </font>
    <font>
      <i/>
      <sz val="8.5"/>
      <color theme="0"/>
      <name val="Tahoma"/>
      <family val="2"/>
    </font>
    <font>
      <b/>
      <sz val="10"/>
      <color rgb="FFFF0000"/>
      <name val="Tahoma"/>
      <family val="2"/>
    </font>
    <font>
      <sz val="10"/>
      <name val="Arial"/>
      <family val="2"/>
    </font>
    <font>
      <u/>
      <sz val="10"/>
      <color indexed="12"/>
      <name val="Arial"/>
      <family val="2"/>
    </font>
    <font>
      <sz val="10"/>
      <color rgb="FF4C5E6A"/>
      <name val="Arial"/>
      <family val="2"/>
    </font>
    <font>
      <sz val="8"/>
      <color rgb="FF4C5E6A"/>
      <name val="Arial"/>
      <family val="2"/>
    </font>
    <font>
      <sz val="7.5"/>
      <color rgb="FF5B1F69"/>
      <name val="Tahoma"/>
      <family val="2"/>
    </font>
    <font>
      <u/>
      <sz val="10"/>
      <color rgb="FF4C5E6A"/>
      <name val="Tahoma"/>
      <family val="2"/>
    </font>
    <font>
      <b/>
      <sz val="9"/>
      <color rgb="FFFF0000"/>
      <name val="Tahoma"/>
      <family val="2"/>
    </font>
    <font>
      <sz val="8"/>
      <color rgb="FFFF0000"/>
      <name val="Tahoma"/>
      <family val="2"/>
    </font>
    <font>
      <sz val="12"/>
      <color rgb="FF4C5E6A"/>
      <name val="Calibri"/>
      <family val="2"/>
    </font>
    <font>
      <sz val="7.5"/>
      <color rgb="FF4C5E6A"/>
      <name val="Tahoma"/>
      <family val="2"/>
    </font>
    <font>
      <sz val="10"/>
      <color rgb="FF000000"/>
      <name val="Arial"/>
      <family val="2"/>
    </font>
    <font>
      <sz val="8.5"/>
      <color rgb="FF00A99B"/>
      <name val="Tahoma"/>
      <family val="2"/>
    </font>
    <font>
      <sz val="8.5"/>
      <color rgb="FF393C50"/>
      <name val="Tahoma"/>
      <family val="2"/>
    </font>
    <font>
      <b/>
      <sz val="11"/>
      <color rgb="FF393C50"/>
      <name val="Tahoma"/>
      <family val="2"/>
    </font>
    <font>
      <b/>
      <sz val="8.5"/>
      <color rgb="FF393C50"/>
      <name val="Tahoma"/>
      <family val="2"/>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FBE8E9"/>
        <bgColor indexed="64"/>
      </patternFill>
    </fill>
    <fill>
      <patternFill patternType="solid">
        <fgColor rgb="FFE83F4B"/>
        <bgColor indexed="64"/>
      </patternFill>
    </fill>
  </fills>
  <borders count="30">
    <border>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theme="0"/>
      </left>
      <right/>
      <top/>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94">
    <xf numFmtId="0" fontId="0" fillId="0" borderId="0"/>
    <xf numFmtId="0" fontId="19" fillId="0" borderId="0" applyNumberFormat="0" applyFill="0" applyBorder="0" applyAlignment="0" applyProtection="0">
      <alignment vertical="top"/>
      <protection locked="0"/>
    </xf>
    <xf numFmtId="0" fontId="18" fillId="0" borderId="0"/>
    <xf numFmtId="9" fontId="16" fillId="0" borderId="0" applyFont="0" applyFill="0" applyBorder="0" applyAlignment="0" applyProtection="0"/>
    <xf numFmtId="0" fontId="15" fillId="0" borderId="0"/>
    <xf numFmtId="0" fontId="15" fillId="0" borderId="0"/>
    <xf numFmtId="0" fontId="15" fillId="0" borderId="0"/>
    <xf numFmtId="0" fontId="15"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0" fontId="11" fillId="0" borderId="0"/>
    <xf numFmtId="0" fontId="16" fillId="0" borderId="0"/>
    <xf numFmtId="0" fontId="11" fillId="0" borderId="0"/>
    <xf numFmtId="0" fontId="11" fillId="0" borderId="0"/>
    <xf numFmtId="0" fontId="16" fillId="0" borderId="0"/>
    <xf numFmtId="0" fontId="16" fillId="0" borderId="0"/>
    <xf numFmtId="0" fontId="11" fillId="2" borderId="4" applyNumberFormat="0" applyFont="0" applyAlignment="0" applyProtection="0"/>
    <xf numFmtId="0" fontId="10" fillId="0" borderId="0"/>
    <xf numFmtId="0" fontId="16" fillId="0" borderId="0"/>
    <xf numFmtId="0" fontId="33" fillId="0" borderId="0" applyNumberFormat="0" applyFill="0" applyBorder="0" applyAlignment="0" applyProtection="0">
      <alignment vertical="top"/>
      <protection locked="0"/>
    </xf>
    <xf numFmtId="0" fontId="32" fillId="0" borderId="0"/>
    <xf numFmtId="9" fontId="16"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 borderId="4" applyNumberFormat="0" applyFont="0" applyAlignment="0" applyProtection="0"/>
    <xf numFmtId="0" fontId="9" fillId="0" borderId="0"/>
    <xf numFmtId="0" fontId="9" fillId="0" borderId="0"/>
    <xf numFmtId="0" fontId="16" fillId="0" borderId="0"/>
    <xf numFmtId="0" fontId="9" fillId="0" borderId="0"/>
    <xf numFmtId="0" fontId="16"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7" fillId="0" borderId="0"/>
    <xf numFmtId="0" fontId="7" fillId="0" borderId="0"/>
    <xf numFmtId="0" fontId="7" fillId="0" borderId="0"/>
    <xf numFmtId="168" fontId="16" fillId="0" borderId="0" applyFont="0" applyFill="0" applyBorder="0" applyAlignment="0" applyProtection="0"/>
    <xf numFmtId="168" fontId="16"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6" fillId="0" borderId="0"/>
    <xf numFmtId="0" fontId="6" fillId="0" borderId="0"/>
    <xf numFmtId="0" fontId="6"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4" applyNumberFormat="0" applyFont="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4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92">
    <xf numFmtId="0" fontId="0" fillId="0" borderId="0" xfId="0"/>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xf numFmtId="0" fontId="20" fillId="0" borderId="0" xfId="0" applyFont="1" applyAlignment="1">
      <alignment horizontal="center" vertical="center"/>
    </xf>
    <xf numFmtId="0" fontId="20" fillId="0" borderId="0" xfId="0" applyFont="1" applyAlignment="1">
      <alignment horizontal="center" vertical="center" wrapText="1"/>
    </xf>
    <xf numFmtId="3" fontId="20" fillId="0" borderId="0" xfId="0" applyNumberFormat="1" applyFont="1" applyAlignment="1">
      <alignment horizontal="right" vertical="center" wrapText="1"/>
    </xf>
    <xf numFmtId="165" fontId="20" fillId="0" borderId="0" xfId="0" applyNumberFormat="1" applyFont="1" applyAlignment="1">
      <alignment horizontal="right" vertical="center" wrapText="1" indent="1"/>
    </xf>
    <xf numFmtId="0" fontId="21" fillId="0" borderId="0" xfId="0" applyFont="1" applyAlignment="1">
      <alignment horizontal="left" vertical="center" wrapText="1"/>
    </xf>
    <xf numFmtId="164" fontId="20" fillId="0" borderId="0" xfId="0" applyNumberFormat="1" applyFont="1" applyAlignment="1">
      <alignment horizontal="left" vertical="center" wrapText="1"/>
    </xf>
    <xf numFmtId="3" fontId="20" fillId="0" borderId="0" xfId="0" applyNumberFormat="1" applyFont="1"/>
    <xf numFmtId="10" fontId="20" fillId="0" borderId="0" xfId="0" applyNumberFormat="1" applyFont="1" applyAlignment="1">
      <alignment horizontal="left" vertical="center" wrapText="1"/>
    </xf>
    <xf numFmtId="3" fontId="20" fillId="0" borderId="0" xfId="0" applyNumberFormat="1" applyFont="1" applyAlignment="1">
      <alignment horizontal="left" vertical="center" wrapText="1"/>
    </xf>
    <xf numFmtId="10" fontId="20" fillId="0" borderId="0" xfId="0" applyNumberFormat="1" applyFont="1"/>
    <xf numFmtId="2" fontId="20" fillId="0" borderId="0" xfId="0" applyNumberFormat="1" applyFont="1" applyAlignment="1">
      <alignment horizontal="left" vertical="center" wrapText="1"/>
    </xf>
    <xf numFmtId="4" fontId="20" fillId="0" borderId="0" xfId="0" applyNumberFormat="1" applyFont="1" applyAlignment="1">
      <alignment horizontal="left" vertical="center" wrapText="1"/>
    </xf>
    <xf numFmtId="165" fontId="20" fillId="0" borderId="0" xfId="0" applyNumberFormat="1" applyFont="1"/>
    <xf numFmtId="0" fontId="21" fillId="0" borderId="0" xfId="0" applyFont="1" applyAlignment="1">
      <alignment horizontal="right" vertical="center" wrapText="1"/>
    </xf>
    <xf numFmtId="166" fontId="20" fillId="0" borderId="0" xfId="0" applyNumberFormat="1" applyFont="1" applyAlignment="1">
      <alignment horizontal="left" vertical="center" wrapText="1"/>
    </xf>
    <xf numFmtId="0" fontId="24" fillId="0" borderId="0" xfId="0" quotePrefix="1" applyFont="1" applyAlignment="1">
      <alignment horizontal="left" vertical="top" wrapText="1"/>
    </xf>
    <xf numFmtId="0" fontId="24" fillId="0" borderId="0" xfId="0" applyFont="1" applyAlignment="1">
      <alignment horizontal="left" vertical="top"/>
    </xf>
    <xf numFmtId="0" fontId="24" fillId="0" borderId="0" xfId="0" applyFont="1" applyAlignment="1">
      <alignment horizontal="left" vertical="top" wrapText="1"/>
    </xf>
    <xf numFmtId="0" fontId="25" fillId="0" borderId="0" xfId="0" applyFont="1" applyAlignment="1">
      <alignment horizontal="left" vertical="top"/>
    </xf>
    <xf numFmtId="0" fontId="20" fillId="0" borderId="0" xfId="0" applyFont="1" applyAlignment="1">
      <alignment horizontal="left" vertical="top" wrapText="1"/>
    </xf>
    <xf numFmtId="0" fontId="24" fillId="0" borderId="0" xfId="0" applyFont="1" applyAlignment="1">
      <alignment vertical="top"/>
    </xf>
    <xf numFmtId="10" fontId="24" fillId="0" borderId="0" xfId="0" applyNumberFormat="1" applyFont="1" applyAlignment="1">
      <alignment horizontal="left" vertical="top" wrapText="1"/>
    </xf>
    <xf numFmtId="3" fontId="24" fillId="0" borderId="0" xfId="0" applyNumberFormat="1" applyFont="1" applyAlignment="1">
      <alignment horizontal="left" vertical="top" wrapText="1"/>
    </xf>
    <xf numFmtId="0" fontId="28" fillId="0" borderId="0" xfId="0" applyFont="1"/>
    <xf numFmtId="0" fontId="29" fillId="0" borderId="0" xfId="0" applyFont="1"/>
    <xf numFmtId="0" fontId="29" fillId="0" borderId="0" xfId="0" applyFont="1" applyAlignment="1">
      <alignment vertical="center"/>
    </xf>
    <xf numFmtId="0" fontId="28" fillId="0" borderId="0" xfId="0" applyFont="1" applyAlignment="1">
      <alignment vertical="top"/>
    </xf>
    <xf numFmtId="0" fontId="28" fillId="0" borderId="0" xfId="0" applyFont="1" applyAlignment="1">
      <alignment vertical="top" wrapText="1"/>
    </xf>
    <xf numFmtId="0" fontId="24" fillId="0" borderId="0" xfId="0" applyFont="1" applyAlignment="1">
      <alignment vertical="top" wrapText="1"/>
    </xf>
    <xf numFmtId="0" fontId="22" fillId="0" borderId="0" xfId="0" applyFont="1" applyAlignment="1">
      <alignment horizontal="left" vertical="center" wrapText="1"/>
    </xf>
    <xf numFmtId="0" fontId="31" fillId="0" borderId="0" xfId="0" applyFont="1"/>
    <xf numFmtId="9" fontId="20" fillId="0" borderId="0" xfId="0" applyNumberFormat="1" applyFont="1" applyAlignment="1">
      <alignment horizontal="left" vertical="center" wrapText="1"/>
    </xf>
    <xf numFmtId="165" fontId="20" fillId="0" borderId="0" xfId="0" applyNumberFormat="1" applyFont="1" applyAlignment="1">
      <alignment horizontal="left" vertical="center" wrapText="1"/>
    </xf>
    <xf numFmtId="0" fontId="37" fillId="0" borderId="0" xfId="1" applyFont="1" applyAlignment="1" applyProtection="1">
      <alignment vertical="top"/>
    </xf>
    <xf numFmtId="0" fontId="37" fillId="0" borderId="0" xfId="1" applyFont="1" applyAlignment="1" applyProtection="1">
      <alignment vertical="top" wrapText="1"/>
    </xf>
    <xf numFmtId="0" fontId="38" fillId="0" borderId="0" xfId="0" applyFont="1"/>
    <xf numFmtId="0" fontId="39" fillId="0" borderId="0" xfId="0" applyFont="1" applyAlignment="1">
      <alignment horizontal="left" vertical="top" wrapText="1"/>
    </xf>
    <xf numFmtId="0" fontId="29" fillId="0" borderId="8" xfId="8" applyFont="1" applyBorder="1" applyAlignment="1">
      <alignment horizontal="center" vertical="center" wrapText="1"/>
    </xf>
    <xf numFmtId="0" fontId="28" fillId="0" borderId="0" xfId="162" applyFont="1"/>
    <xf numFmtId="0" fontId="22" fillId="0" borderId="0" xfId="162" applyFont="1" applyAlignment="1">
      <alignment vertical="center"/>
    </xf>
    <xf numFmtId="0" fontId="28" fillId="0" borderId="0" xfId="162" applyFont="1" applyAlignment="1">
      <alignment vertical="center"/>
    </xf>
    <xf numFmtId="0" fontId="29" fillId="0" borderId="0" xfId="162" applyFont="1" applyAlignment="1">
      <alignment vertical="top"/>
    </xf>
    <xf numFmtId="0" fontId="28" fillId="0" borderId="0" xfId="162" applyFont="1" applyAlignment="1">
      <alignment vertical="top"/>
    </xf>
    <xf numFmtId="0" fontId="29" fillId="0" borderId="0" xfId="162" applyFont="1" applyAlignment="1">
      <alignment vertical="center"/>
    </xf>
    <xf numFmtId="0" fontId="35" fillId="0" borderId="11" xfId="8" applyFont="1" applyBorder="1" applyAlignment="1">
      <alignment horizontal="center" vertical="top" wrapText="1"/>
    </xf>
    <xf numFmtId="0" fontId="35" fillId="0" borderId="16" xfId="8" applyFont="1" applyBorder="1" applyAlignment="1">
      <alignment horizontal="center" vertical="top" wrapText="1"/>
    </xf>
    <xf numFmtId="0" fontId="28" fillId="0" borderId="24" xfId="8" applyFont="1" applyBorder="1" applyAlignment="1">
      <alignment horizontal="center" wrapText="1"/>
    </xf>
    <xf numFmtId="0" fontId="35" fillId="0" borderId="27" xfId="8" applyFont="1" applyBorder="1" applyAlignment="1">
      <alignment horizontal="center" vertical="top" wrapText="1"/>
    </xf>
    <xf numFmtId="0" fontId="41" fillId="0" borderId="0" xfId="0" applyFont="1" applyAlignment="1">
      <alignment vertical="center"/>
    </xf>
    <xf numFmtId="0" fontId="37" fillId="0" borderId="0" xfId="1" applyFont="1" applyFill="1" applyAlignment="1" applyProtection="1">
      <alignment vertical="top"/>
    </xf>
    <xf numFmtId="0" fontId="25" fillId="0" borderId="0" xfId="0" applyFont="1" applyAlignment="1">
      <alignment horizontal="left" vertical="top" wrapText="1"/>
    </xf>
    <xf numFmtId="10" fontId="20" fillId="0" borderId="0" xfId="3" applyNumberFormat="1" applyFont="1" applyBorder="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center" vertical="center" wrapText="1"/>
    </xf>
    <xf numFmtId="167" fontId="24" fillId="0" borderId="0" xfId="0" quotePrefix="1" applyNumberFormat="1" applyFont="1" applyAlignment="1">
      <alignment horizontal="left" vertical="top" wrapText="1"/>
    </xf>
    <xf numFmtId="166" fontId="20" fillId="0" borderId="0" xfId="3" applyNumberFormat="1" applyFont="1" applyBorder="1" applyAlignment="1">
      <alignment horizontal="left" vertical="center" wrapText="1"/>
    </xf>
    <xf numFmtId="0" fontId="43" fillId="0" borderId="0" xfId="0" applyFont="1" applyAlignment="1">
      <alignment horizontal="left" vertical="center" wrapText="1"/>
    </xf>
    <xf numFmtId="0" fontId="24" fillId="0" borderId="0" xfId="0" quotePrefix="1" applyFont="1" applyAlignment="1">
      <alignment horizontal="left" vertical="center" wrapText="1"/>
    </xf>
    <xf numFmtId="0" fontId="28" fillId="0" borderId="0" xfId="0" applyFont="1" applyAlignment="1">
      <alignment horizontal="left" wrapText="1"/>
    </xf>
    <xf numFmtId="0" fontId="28" fillId="0" borderId="0" xfId="0" applyFont="1" applyAlignment="1">
      <alignment horizontal="center"/>
    </xf>
    <xf numFmtId="0" fontId="29" fillId="0" borderId="0" xfId="0" applyFont="1" applyAlignment="1">
      <alignment horizontal="center"/>
    </xf>
    <xf numFmtId="0" fontId="29" fillId="0" borderId="0" xfId="0" applyFont="1" applyAlignment="1">
      <alignment horizontal="center" vertical="center"/>
    </xf>
    <xf numFmtId="0" fontId="36" fillId="0" borderId="0" xfId="0" applyFont="1" applyAlignment="1">
      <alignment horizontal="center" vertical="center"/>
    </xf>
    <xf numFmtId="0" fontId="44" fillId="0" borderId="0" xfId="0" applyFont="1" applyAlignment="1">
      <alignment horizontal="left" vertical="center" wrapText="1"/>
    </xf>
    <xf numFmtId="0" fontId="45" fillId="0" borderId="0" xfId="0" applyFont="1" applyAlignment="1">
      <alignment horizontal="left" vertical="center" wrapText="1"/>
    </xf>
    <xf numFmtId="0" fontId="23" fillId="15" borderId="1" xfId="0" applyFont="1" applyFill="1" applyBorder="1" applyAlignment="1">
      <alignment horizontal="right" vertical="center" wrapText="1" indent="2"/>
    </xf>
    <xf numFmtId="0" fontId="23" fillId="15" borderId="0" xfId="0" applyFont="1" applyFill="1" applyAlignment="1">
      <alignment horizontal="left" vertical="center" wrapText="1"/>
    </xf>
    <xf numFmtId="165" fontId="20" fillId="16" borderId="0" xfId="0" applyNumberFormat="1" applyFont="1" applyFill="1" applyAlignment="1">
      <alignment horizontal="right" vertical="center" wrapText="1" indent="2"/>
    </xf>
    <xf numFmtId="165" fontId="20" fillId="16" borderId="0" xfId="43" applyNumberFormat="1" applyFont="1" applyFill="1" applyAlignment="1">
      <alignment horizontal="right" vertical="center" wrapText="1" indent="2"/>
    </xf>
    <xf numFmtId="0" fontId="45" fillId="0" borderId="0" xfId="0" applyFont="1" applyAlignment="1">
      <alignment horizontal="left" vertical="center"/>
    </xf>
    <xf numFmtId="0" fontId="23" fillId="15" borderId="1" xfId="0" applyFont="1" applyFill="1" applyBorder="1" applyAlignment="1">
      <alignment horizontal="left" vertical="center" wrapText="1"/>
    </xf>
    <xf numFmtId="0" fontId="23" fillId="15" borderId="1" xfId="0" applyFont="1" applyFill="1" applyBorder="1" applyAlignment="1">
      <alignment horizontal="center" vertical="center" wrapText="1"/>
    </xf>
    <xf numFmtId="3" fontId="26" fillId="15" borderId="0" xfId="0" applyNumberFormat="1" applyFont="1" applyFill="1" applyAlignment="1">
      <alignment horizontal="left" vertical="center" wrapText="1"/>
    </xf>
    <xf numFmtId="3" fontId="23" fillId="15" borderId="0" xfId="0" applyNumberFormat="1" applyFont="1" applyFill="1" applyAlignment="1">
      <alignment horizontal="left" vertical="center" wrapText="1" indent="1"/>
    </xf>
    <xf numFmtId="3" fontId="30" fillId="15" borderId="0" xfId="0" applyNumberFormat="1" applyFont="1" applyFill="1" applyAlignment="1">
      <alignment horizontal="left" vertical="center" wrapText="1" indent="3"/>
    </xf>
    <xf numFmtId="3" fontId="21" fillId="16" borderId="0" xfId="0" applyNumberFormat="1" applyFont="1" applyFill="1" applyAlignment="1">
      <alignment horizontal="right" vertical="center" wrapText="1" indent="1"/>
    </xf>
    <xf numFmtId="3" fontId="20" fillId="16" borderId="0" xfId="0" applyNumberFormat="1" applyFont="1" applyFill="1" applyAlignment="1">
      <alignment horizontal="right" vertical="center" wrapText="1" indent="1"/>
    </xf>
    <xf numFmtId="3" fontId="27" fillId="16" borderId="0" xfId="0" applyNumberFormat="1" applyFont="1" applyFill="1" applyAlignment="1">
      <alignment horizontal="right" vertical="center" wrapText="1" indent="1"/>
    </xf>
    <xf numFmtId="0" fontId="23" fillId="15" borderId="1" xfId="0" applyFont="1" applyFill="1" applyBorder="1" applyAlignment="1">
      <alignment horizontal="centerContinuous" vertical="center" wrapText="1"/>
    </xf>
    <xf numFmtId="0" fontId="23" fillId="15" borderId="21" xfId="0" applyFont="1" applyFill="1" applyBorder="1" applyAlignment="1">
      <alignment horizontal="center" vertical="center" wrapText="1"/>
    </xf>
    <xf numFmtId="0" fontId="23" fillId="15" borderId="0" xfId="0" applyFont="1" applyFill="1" applyAlignment="1">
      <alignment horizontal="center" vertical="center" wrapText="1"/>
    </xf>
    <xf numFmtId="0" fontId="23" fillId="15" borderId="0" xfId="43" applyFont="1" applyFill="1" applyAlignment="1">
      <alignment horizontal="center" vertical="center" wrapText="1"/>
    </xf>
    <xf numFmtId="3" fontId="20" fillId="16" borderId="0" xfId="0" applyNumberFormat="1" applyFont="1" applyFill="1" applyAlignment="1">
      <alignment horizontal="center" vertical="center" wrapText="1"/>
    </xf>
    <xf numFmtId="165" fontId="20" fillId="16" borderId="0" xfId="0" applyNumberFormat="1" applyFont="1" applyFill="1" applyAlignment="1">
      <alignment horizontal="center" vertical="center" wrapText="1"/>
    </xf>
    <xf numFmtId="3" fontId="20" fillId="16" borderId="20" xfId="0" applyNumberFormat="1" applyFont="1" applyFill="1" applyBorder="1" applyAlignment="1">
      <alignment horizontal="center" vertical="center" wrapText="1"/>
    </xf>
    <xf numFmtId="3" fontId="20" fillId="16" borderId="0" xfId="43" applyNumberFormat="1" applyFont="1" applyFill="1" applyAlignment="1">
      <alignment horizontal="center" vertical="center" wrapText="1"/>
    </xf>
    <xf numFmtId="165" fontId="20" fillId="16" borderId="0" xfId="43" applyNumberFormat="1" applyFont="1" applyFill="1" applyAlignment="1">
      <alignment horizontal="center" vertical="center" wrapText="1"/>
    </xf>
    <xf numFmtId="3" fontId="20" fillId="16" borderId="20" xfId="43" applyNumberFormat="1" applyFont="1" applyFill="1" applyBorder="1" applyAlignment="1">
      <alignment horizontal="center" vertical="center" wrapText="1"/>
    </xf>
    <xf numFmtId="0" fontId="44" fillId="0" borderId="0" xfId="0" applyFont="1" applyAlignment="1">
      <alignment horizontal="center" vertical="center" wrapText="1"/>
    </xf>
    <xf numFmtId="0" fontId="26" fillId="15" borderId="1" xfId="0" applyFont="1" applyFill="1" applyBorder="1" applyAlignment="1">
      <alignment horizontal="left" vertical="center"/>
    </xf>
    <xf numFmtId="0" fontId="26" fillId="15" borderId="2" xfId="0" applyFont="1" applyFill="1" applyBorder="1" applyAlignment="1">
      <alignment horizontal="left" vertical="center"/>
    </xf>
    <xf numFmtId="0" fontId="23" fillId="15" borderId="0" xfId="0" applyFont="1" applyFill="1" applyAlignment="1">
      <alignment horizontal="left" vertical="center" wrapText="1" indent="2"/>
    </xf>
    <xf numFmtId="3" fontId="20" fillId="16" borderId="0" xfId="0" applyNumberFormat="1" applyFont="1" applyFill="1" applyAlignment="1">
      <alignment horizontal="right" vertical="center" wrapText="1" indent="2"/>
    </xf>
    <xf numFmtId="9" fontId="20" fillId="16" borderId="0" xfId="3" applyFont="1" applyFill="1" applyBorder="1" applyAlignment="1">
      <alignment horizontal="right" vertical="center" wrapText="1" indent="2"/>
    </xf>
    <xf numFmtId="3" fontId="20" fillId="16" borderId="0" xfId="0" quotePrefix="1" applyNumberFormat="1" applyFont="1" applyFill="1" applyAlignment="1">
      <alignment horizontal="right" vertical="center" wrapText="1" indent="2"/>
    </xf>
    <xf numFmtId="0" fontId="23" fillId="15" borderId="1" xfId="0" applyFont="1" applyFill="1" applyBorder="1" applyAlignment="1">
      <alignment horizontal="justify" vertical="center" wrapText="1"/>
    </xf>
    <xf numFmtId="0" fontId="26" fillId="15" borderId="0" xfId="0" applyFont="1" applyFill="1" applyAlignment="1">
      <alignment horizontal="left" vertical="center"/>
    </xf>
    <xf numFmtId="0" fontId="20" fillId="15" borderId="0" xfId="0" applyFont="1" applyFill="1"/>
    <xf numFmtId="0" fontId="26" fillId="15" borderId="0" xfId="0" applyFont="1" applyFill="1" applyAlignment="1">
      <alignment horizontal="left" vertical="center" wrapText="1" indent="1"/>
    </xf>
    <xf numFmtId="0" fontId="23" fillId="15" borderId="0" xfId="0" quotePrefix="1" applyFont="1" applyFill="1" applyAlignment="1">
      <alignment horizontal="left" vertical="center" wrapText="1" indent="2"/>
    </xf>
    <xf numFmtId="0" fontId="20" fillId="15" borderId="0" xfId="0" applyFont="1" applyFill="1" applyAlignment="1">
      <alignment horizontal="right" indent="1"/>
    </xf>
    <xf numFmtId="165" fontId="20" fillId="15" borderId="0" xfId="0" applyNumberFormat="1" applyFont="1" applyFill="1" applyAlignment="1">
      <alignment horizontal="right" indent="1"/>
    </xf>
    <xf numFmtId="165" fontId="21" fillId="16" borderId="0" xfId="0" applyNumberFormat="1" applyFont="1" applyFill="1" applyAlignment="1">
      <alignment horizontal="right" vertical="center" wrapText="1" indent="1"/>
    </xf>
    <xf numFmtId="165" fontId="20" fillId="16" borderId="0" xfId="0" applyNumberFormat="1" applyFont="1" applyFill="1" applyAlignment="1">
      <alignment horizontal="right" vertical="center" wrapText="1" indent="1"/>
    </xf>
    <xf numFmtId="165" fontId="21" fillId="16" borderId="0" xfId="0" applyNumberFormat="1" applyFont="1" applyFill="1" applyAlignment="1">
      <alignment horizontal="right" vertical="center" wrapText="1"/>
    </xf>
    <xf numFmtId="165" fontId="21" fillId="16" borderId="0" xfId="0" quotePrefix="1" applyNumberFormat="1" applyFont="1" applyFill="1" applyAlignment="1">
      <alignment horizontal="right" vertical="center" wrapText="1"/>
    </xf>
    <xf numFmtId="165" fontId="20" fillId="16" borderId="0" xfId="0" applyNumberFormat="1" applyFont="1" applyFill="1" applyAlignment="1">
      <alignment horizontal="right" vertical="center" wrapText="1"/>
    </xf>
    <xf numFmtId="165" fontId="20" fillId="16" borderId="0" xfId="0" quotePrefix="1" applyNumberFormat="1" applyFont="1" applyFill="1" applyAlignment="1">
      <alignment horizontal="right" vertical="center" wrapText="1"/>
    </xf>
    <xf numFmtId="0" fontId="46" fillId="0" borderId="0" xfId="0" applyFont="1" applyAlignment="1">
      <alignment horizontal="left" vertical="center"/>
    </xf>
    <xf numFmtId="0" fontId="23" fillId="15" borderId="1" xfId="0" applyFont="1" applyFill="1" applyBorder="1" applyAlignment="1">
      <alignment horizontal="center" vertical="center"/>
    </xf>
    <xf numFmtId="4" fontId="20" fillId="15" borderId="0" xfId="0" applyNumberFormat="1" applyFont="1" applyFill="1" applyAlignment="1">
      <alignment horizontal="right" vertical="center" wrapText="1"/>
    </xf>
    <xf numFmtId="0" fontId="23" fillId="15" borderId="0" xfId="0" applyFont="1" applyFill="1" applyAlignment="1">
      <alignment horizontal="left" vertical="center"/>
    </xf>
    <xf numFmtId="4" fontId="20" fillId="15" borderId="0" xfId="0" applyNumberFormat="1" applyFont="1" applyFill="1" applyAlignment="1">
      <alignment horizontal="right" vertical="center" wrapText="1" indent="1"/>
    </xf>
    <xf numFmtId="0" fontId="26" fillId="17" borderId="0" xfId="0" applyFont="1" applyFill="1" applyAlignment="1">
      <alignment horizontal="left" vertical="center"/>
    </xf>
    <xf numFmtId="164" fontId="26" fillId="17" borderId="0" xfId="0" applyNumberFormat="1" applyFont="1" applyFill="1" applyAlignment="1">
      <alignment horizontal="right" vertical="center" wrapText="1" indent="1"/>
    </xf>
    <xf numFmtId="165" fontId="26" fillId="17" borderId="0" xfId="0" applyNumberFormat="1" applyFont="1" applyFill="1" applyAlignment="1">
      <alignment horizontal="right" vertical="center" wrapText="1" indent="1"/>
    </xf>
    <xf numFmtId="164" fontId="20" fillId="16" borderId="0" xfId="3" applyNumberFormat="1" applyFont="1" applyFill="1" applyBorder="1" applyAlignment="1">
      <alignment horizontal="right" vertical="center" wrapText="1" indent="1"/>
    </xf>
    <xf numFmtId="0" fontId="20" fillId="15" borderId="0" xfId="0" applyFont="1" applyFill="1" applyAlignment="1">
      <alignment horizontal="center" vertical="top" wrapText="1"/>
    </xf>
    <xf numFmtId="0" fontId="20" fillId="15" borderId="0" xfId="0" applyFont="1" applyFill="1" applyAlignment="1">
      <alignment horizontal="center" vertical="center" wrapText="1"/>
    </xf>
    <xf numFmtId="0" fontId="20" fillId="15" borderId="0" xfId="0" applyFont="1" applyFill="1" applyAlignment="1">
      <alignment horizontal="left" vertical="center" wrapText="1"/>
    </xf>
    <xf numFmtId="2" fontId="20" fillId="15" borderId="0" xfId="0" applyNumberFormat="1" applyFont="1" applyFill="1" applyAlignment="1">
      <alignment horizontal="right" vertical="center" wrapText="1"/>
    </xf>
    <xf numFmtId="3" fontId="20" fillId="15" borderId="0" xfId="0" applyNumberFormat="1" applyFont="1" applyFill="1" applyAlignment="1">
      <alignment horizontal="right" vertical="center" wrapText="1"/>
    </xf>
    <xf numFmtId="166" fontId="20" fillId="16" borderId="0" xfId="0" applyNumberFormat="1" applyFont="1" applyFill="1" applyAlignment="1">
      <alignment horizontal="right" vertical="center" wrapText="1" indent="1"/>
    </xf>
    <xf numFmtId="3" fontId="20" fillId="16" borderId="0" xfId="0" quotePrefix="1" applyNumberFormat="1" applyFont="1" applyFill="1" applyAlignment="1">
      <alignment horizontal="right" vertical="center" wrapText="1" indent="1"/>
    </xf>
    <xf numFmtId="164" fontId="20" fillId="16" borderId="0" xfId="0" applyNumberFormat="1" applyFont="1" applyFill="1" applyAlignment="1">
      <alignment horizontal="right" vertical="center" wrapText="1" indent="1"/>
    </xf>
    <xf numFmtId="1" fontId="23" fillId="15" borderId="1" xfId="0" applyNumberFormat="1" applyFont="1" applyFill="1" applyBorder="1" applyAlignment="1">
      <alignment horizontal="right" vertical="center" wrapText="1" indent="2"/>
    </xf>
    <xf numFmtId="4" fontId="21" fillId="15" borderId="0" xfId="0" applyNumberFormat="1" applyFont="1" applyFill="1" applyAlignment="1">
      <alignment horizontal="center" vertical="center" wrapText="1"/>
    </xf>
    <xf numFmtId="0" fontId="23" fillId="15" borderId="0" xfId="0" applyFont="1" applyFill="1" applyAlignment="1">
      <alignment vertical="center"/>
    </xf>
    <xf numFmtId="0" fontId="23" fillId="15" borderId="0" xfId="0" applyFont="1" applyFill="1" applyAlignment="1">
      <alignment vertical="center" wrapText="1"/>
    </xf>
    <xf numFmtId="165" fontId="26" fillId="17" borderId="0" xfId="0" applyNumberFormat="1" applyFont="1" applyFill="1" applyAlignment="1">
      <alignment horizontal="center" vertical="center" wrapText="1"/>
    </xf>
    <xf numFmtId="165" fontId="26" fillId="17" borderId="0" xfId="0" applyNumberFormat="1" applyFont="1" applyFill="1" applyAlignment="1">
      <alignment horizontal="center" vertical="center"/>
    </xf>
    <xf numFmtId="0" fontId="46" fillId="0" borderId="0" xfId="0" applyFont="1" applyAlignment="1">
      <alignment horizontal="left" vertical="center" wrapText="1"/>
    </xf>
    <xf numFmtId="0" fontId="44" fillId="0" borderId="0" xfId="0" applyFont="1" applyAlignment="1">
      <alignment horizontal="left" vertical="center"/>
    </xf>
    <xf numFmtId="0" fontId="26" fillId="15" borderId="0" xfId="0" applyFont="1" applyFill="1" applyAlignment="1">
      <alignment horizontal="left" vertical="center" wrapText="1"/>
    </xf>
    <xf numFmtId="164" fontId="21" fillId="16" borderId="0" xfId="0" applyNumberFormat="1" applyFont="1" applyFill="1" applyAlignment="1">
      <alignment horizontal="right" vertical="center" wrapText="1" indent="3"/>
    </xf>
    <xf numFmtId="164" fontId="21" fillId="16" borderId="0" xfId="0" applyNumberFormat="1" applyFont="1" applyFill="1" applyAlignment="1">
      <alignment horizontal="right" vertical="center" wrapText="1" indent="2"/>
    </xf>
    <xf numFmtId="164" fontId="21" fillId="16" borderId="0" xfId="0" applyNumberFormat="1" applyFont="1" applyFill="1" applyAlignment="1">
      <alignment horizontal="right" vertical="center" indent="3"/>
    </xf>
    <xf numFmtId="164" fontId="21" fillId="16" borderId="0" xfId="0" applyNumberFormat="1" applyFont="1" applyFill="1" applyAlignment="1">
      <alignment horizontal="center" vertical="center" wrapText="1"/>
    </xf>
    <xf numFmtId="164" fontId="20" fillId="16" borderId="0" xfId="0" applyNumberFormat="1" applyFont="1" applyFill="1" applyAlignment="1">
      <alignment horizontal="right" vertical="center" wrapText="1" indent="3"/>
    </xf>
    <xf numFmtId="164" fontId="20" fillId="16" borderId="0" xfId="0" applyNumberFormat="1" applyFont="1" applyFill="1" applyAlignment="1">
      <alignment horizontal="right" vertical="center" wrapText="1" indent="2"/>
    </xf>
    <xf numFmtId="164" fontId="20" fillId="16" borderId="0" xfId="0" applyNumberFormat="1" applyFont="1" applyFill="1" applyAlignment="1">
      <alignment horizontal="right" vertical="center" indent="3"/>
    </xf>
    <xf numFmtId="164" fontId="20" fillId="16" borderId="0" xfId="0" quotePrefix="1" applyNumberFormat="1" applyFont="1" applyFill="1" applyAlignment="1">
      <alignment horizontal="center" vertical="center" wrapText="1"/>
    </xf>
    <xf numFmtId="164" fontId="21" fillId="16" borderId="0" xfId="0" quotePrefix="1" applyNumberFormat="1" applyFont="1" applyFill="1" applyAlignment="1">
      <alignment horizontal="center" vertical="center" wrapText="1"/>
    </xf>
    <xf numFmtId="164" fontId="20" fillId="16" borderId="0" xfId="0" quotePrefix="1" applyNumberFormat="1" applyFont="1" applyFill="1" applyAlignment="1">
      <alignment horizontal="right" vertical="center" wrapText="1" indent="3"/>
    </xf>
    <xf numFmtId="164" fontId="20" fillId="16" borderId="0" xfId="0" applyNumberFormat="1" applyFont="1" applyFill="1" applyAlignment="1">
      <alignment horizontal="center" vertical="center" wrapText="1"/>
    </xf>
    <xf numFmtId="164" fontId="20" fillId="16" borderId="0" xfId="0" quotePrefix="1" applyNumberFormat="1" applyFont="1" applyFill="1" applyAlignment="1">
      <alignment horizontal="right" vertical="center" wrapText="1" indent="2"/>
    </xf>
    <xf numFmtId="0" fontId="23" fillId="15" borderId="0" xfId="0" applyFont="1" applyFill="1" applyAlignment="1">
      <alignment horizontal="centerContinuous" vertical="center" wrapText="1"/>
    </xf>
    <xf numFmtId="0" fontId="23" fillId="15" borderId="1" xfId="0" applyFont="1" applyFill="1" applyBorder="1" applyAlignment="1">
      <alignment horizontal="centerContinuous" vertical="top" wrapText="1"/>
    </xf>
    <xf numFmtId="0" fontId="23" fillId="15" borderId="0" xfId="0" applyFont="1" applyFill="1" applyAlignment="1">
      <alignment horizontal="center" vertical="center"/>
    </xf>
    <xf numFmtId="164" fontId="23" fillId="15" borderId="0" xfId="0" applyNumberFormat="1" applyFont="1" applyFill="1" applyAlignment="1">
      <alignment horizontal="right" vertical="center" wrapText="1"/>
    </xf>
    <xf numFmtId="164" fontId="23" fillId="15" borderId="0" xfId="0" applyNumberFormat="1" applyFont="1" applyFill="1" applyAlignment="1">
      <alignment horizontal="center" vertical="center" wrapText="1"/>
    </xf>
    <xf numFmtId="0" fontId="23" fillId="15" borderId="0" xfId="0" applyFont="1" applyFill="1" applyAlignment="1">
      <alignment horizontal="center" wrapText="1"/>
    </xf>
    <xf numFmtId="0" fontId="26" fillId="17" borderId="0" xfId="0" applyFont="1" applyFill="1" applyAlignment="1">
      <alignment horizontal="left" vertical="center" wrapText="1"/>
    </xf>
    <xf numFmtId="164" fontId="20" fillId="16" borderId="0" xfId="0" applyNumberFormat="1" applyFont="1" applyFill="1" applyAlignment="1">
      <alignment horizontal="right" vertical="center" wrapText="1"/>
    </xf>
    <xf numFmtId="0" fontId="44" fillId="0" borderId="0" xfId="0" applyFont="1"/>
    <xf numFmtId="0" fontId="26" fillId="15" borderId="0" xfId="0" applyFont="1" applyFill="1" applyAlignment="1">
      <alignment horizontal="center" vertical="center" wrapText="1"/>
    </xf>
    <xf numFmtId="0" fontId="23" fillId="15" borderId="0" xfId="0" applyFont="1" applyFill="1" applyAlignment="1">
      <alignment horizontal="right" vertical="center" wrapText="1"/>
    </xf>
    <xf numFmtId="0" fontId="23" fillId="15" borderId="0" xfId="0" quotePrefix="1" applyFont="1" applyFill="1" applyAlignment="1">
      <alignment horizontal="left" vertical="center" wrapText="1"/>
    </xf>
    <xf numFmtId="3" fontId="20" fillId="16" borderId="0" xfId="0" quotePrefix="1" applyNumberFormat="1" applyFont="1" applyFill="1" applyAlignment="1">
      <alignment horizontal="right" vertical="center" wrapText="1"/>
    </xf>
    <xf numFmtId="3" fontId="20" fillId="16" borderId="0" xfId="0" applyNumberFormat="1" applyFont="1" applyFill="1" applyAlignment="1">
      <alignment horizontal="left" vertical="center" wrapText="1"/>
    </xf>
    <xf numFmtId="3" fontId="20" fillId="16" borderId="0" xfId="0" applyNumberFormat="1" applyFont="1" applyFill="1" applyAlignment="1">
      <alignment horizontal="right" vertical="center" wrapText="1"/>
    </xf>
    <xf numFmtId="165" fontId="20" fillId="16" borderId="0" xfId="0" quotePrefix="1" applyNumberFormat="1" applyFont="1" applyFill="1" applyAlignment="1">
      <alignment horizontal="right" vertical="center" wrapText="1" indent="2"/>
    </xf>
    <xf numFmtId="0" fontId="20" fillId="16" borderId="0" xfId="0" applyFont="1" applyFill="1" applyAlignment="1">
      <alignment vertical="center"/>
    </xf>
    <xf numFmtId="165" fontId="20" fillId="16" borderId="0" xfId="0" applyNumberFormat="1" applyFont="1" applyFill="1" applyAlignment="1">
      <alignment vertical="center"/>
    </xf>
    <xf numFmtId="0" fontId="20" fillId="16" borderId="0" xfId="0" applyFont="1" applyFill="1" applyAlignment="1">
      <alignment horizontal="left" vertical="center" wrapText="1"/>
    </xf>
    <xf numFmtId="0" fontId="26" fillId="17" borderId="1" xfId="0" applyFont="1" applyFill="1" applyBorder="1" applyAlignment="1">
      <alignment horizontal="centerContinuous" vertical="center" wrapText="1"/>
    </xf>
    <xf numFmtId="3" fontId="26" fillId="17" borderId="0" xfId="0" applyNumberFormat="1" applyFont="1" applyFill="1" applyAlignment="1">
      <alignment horizontal="right" vertical="center" wrapText="1" indent="2"/>
    </xf>
    <xf numFmtId="0" fontId="26" fillId="17" borderId="2" xfId="0" applyFont="1" applyFill="1" applyBorder="1" applyAlignment="1">
      <alignment horizontal="centerContinuous" vertical="center" wrapText="1"/>
    </xf>
    <xf numFmtId="3" fontId="20" fillId="16" borderId="0" xfId="0" quotePrefix="1" applyNumberFormat="1" applyFont="1" applyFill="1" applyAlignment="1">
      <alignment horizontal="right" vertical="center" wrapText="1" indent="3"/>
    </xf>
    <xf numFmtId="4" fontId="20" fillId="16" borderId="0" xfId="0" applyNumberFormat="1" applyFont="1" applyFill="1" applyAlignment="1">
      <alignment horizontal="right" vertical="center" wrapText="1" indent="2"/>
    </xf>
    <xf numFmtId="3" fontId="20" fillId="16" borderId="0" xfId="0" applyNumberFormat="1" applyFont="1" applyFill="1" applyAlignment="1">
      <alignment horizontal="right" vertical="center" wrapText="1" indent="3"/>
    </xf>
    <xf numFmtId="2" fontId="20" fillId="16" borderId="0" xfId="0" applyNumberFormat="1" applyFont="1" applyFill="1" applyAlignment="1">
      <alignment horizontal="right" vertical="center" wrapText="1" indent="2"/>
    </xf>
    <xf numFmtId="0" fontId="23" fillId="15" borderId="3" xfId="0" applyFont="1" applyFill="1" applyBorder="1" applyAlignment="1">
      <alignment horizontal="centerContinuous" vertical="center" wrapText="1"/>
    </xf>
    <xf numFmtId="0" fontId="23" fillId="15" borderId="2" xfId="0" applyFont="1" applyFill="1" applyBorder="1" applyAlignment="1">
      <alignment horizontal="centerContinuous" vertical="center" wrapText="1"/>
    </xf>
    <xf numFmtId="4" fontId="20" fillId="16" borderId="0" xfId="0" applyNumberFormat="1" applyFont="1" applyFill="1" applyAlignment="1">
      <alignment horizontal="right" vertical="center" wrapText="1"/>
    </xf>
    <xf numFmtId="4" fontId="20" fillId="16" borderId="0" xfId="0" quotePrefix="1" applyNumberFormat="1" applyFont="1" applyFill="1" applyAlignment="1">
      <alignment horizontal="right" vertical="center" wrapText="1"/>
    </xf>
    <xf numFmtId="4" fontId="20" fillId="16" borderId="0" xfId="0" applyNumberFormat="1" applyFont="1" applyFill="1" applyAlignment="1">
      <alignment horizontal="left" vertical="center" wrapText="1"/>
    </xf>
    <xf numFmtId="2" fontId="20" fillId="16" borderId="0" xfId="0" applyNumberFormat="1" applyFont="1" applyFill="1" applyAlignment="1">
      <alignment horizontal="left" vertical="center" wrapText="1"/>
    </xf>
    <xf numFmtId="0" fontId="20" fillId="16" borderId="0" xfId="0" applyFont="1" applyFill="1" applyAlignment="1">
      <alignment horizontal="right" vertical="center" wrapText="1"/>
    </xf>
    <xf numFmtId="170" fontId="20" fillId="16" borderId="0" xfId="0" quotePrefix="1" applyNumberFormat="1" applyFont="1" applyFill="1" applyAlignment="1">
      <alignment horizontal="right" vertical="center" wrapText="1"/>
    </xf>
    <xf numFmtId="169" fontId="20" fillId="16" borderId="0" xfId="0" quotePrefix="1" applyNumberFormat="1" applyFont="1" applyFill="1" applyAlignment="1">
      <alignment horizontal="right" vertical="center" wrapText="1"/>
    </xf>
    <xf numFmtId="0" fontId="26" fillId="17" borderId="3" xfId="0" applyFont="1" applyFill="1" applyBorder="1" applyAlignment="1">
      <alignment horizontal="centerContinuous" vertical="center" wrapText="1"/>
    </xf>
    <xf numFmtId="3" fontId="26" fillId="17" borderId="0" xfId="0" applyNumberFormat="1" applyFont="1" applyFill="1" applyAlignment="1">
      <alignment horizontal="right" vertical="center" wrapText="1"/>
    </xf>
    <xf numFmtId="3" fontId="26" fillId="17" borderId="0" xfId="0" applyNumberFormat="1" applyFont="1" applyFill="1" applyAlignment="1">
      <alignment horizontal="left" vertical="center" wrapText="1"/>
    </xf>
    <xf numFmtId="4" fontId="26" fillId="17" borderId="0" xfId="0" applyNumberFormat="1" applyFont="1" applyFill="1" applyAlignment="1">
      <alignment horizontal="right" vertical="center" wrapText="1"/>
    </xf>
    <xf numFmtId="4" fontId="26" fillId="17" borderId="0" xfId="0" applyNumberFormat="1" applyFont="1" applyFill="1" applyAlignment="1">
      <alignment horizontal="left" vertical="center" wrapText="1"/>
    </xf>
    <xf numFmtId="3" fontId="26" fillId="17" borderId="0" xfId="0" quotePrefix="1" applyNumberFormat="1" applyFont="1" applyFill="1" applyAlignment="1">
      <alignment horizontal="right" vertical="center" wrapText="1"/>
    </xf>
    <xf numFmtId="4" fontId="26" fillId="17" borderId="0" xfId="0" quotePrefix="1" applyNumberFormat="1" applyFont="1" applyFill="1" applyAlignment="1">
      <alignment horizontal="right" vertical="center" wrapText="1"/>
    </xf>
    <xf numFmtId="170" fontId="26" fillId="17" borderId="0" xfId="0" applyNumberFormat="1" applyFont="1" applyFill="1" applyAlignment="1">
      <alignment horizontal="right" vertical="center" wrapText="1"/>
    </xf>
    <xf numFmtId="2" fontId="26" fillId="17" borderId="0" xfId="0" applyNumberFormat="1" applyFont="1" applyFill="1" applyAlignment="1">
      <alignment horizontal="left" vertical="center" wrapText="1"/>
    </xf>
    <xf numFmtId="170" fontId="26" fillId="17" borderId="0" xfId="0" quotePrefix="1" applyNumberFormat="1" applyFont="1" applyFill="1" applyAlignment="1">
      <alignment horizontal="right" vertical="center" wrapText="1"/>
    </xf>
    <xf numFmtId="164" fontId="23" fillId="15" borderId="0" xfId="0" quotePrefix="1" applyNumberFormat="1" applyFont="1" applyFill="1" applyAlignment="1">
      <alignment horizontal="right" vertical="center" wrapText="1" indent="5"/>
    </xf>
    <xf numFmtId="164" fontId="23" fillId="15" borderId="0" xfId="0" applyNumberFormat="1" applyFont="1" applyFill="1" applyAlignment="1">
      <alignment horizontal="right" vertical="center" wrapText="1" indent="5"/>
    </xf>
    <xf numFmtId="3" fontId="20" fillId="16" borderId="0" xfId="0" quotePrefix="1" applyNumberFormat="1" applyFont="1" applyFill="1" applyAlignment="1">
      <alignment horizontal="right" vertical="center" wrapText="1" indent="5"/>
    </xf>
    <xf numFmtId="3" fontId="20" fillId="16" borderId="0" xfId="0" applyNumberFormat="1" applyFont="1" applyFill="1" applyAlignment="1">
      <alignment horizontal="right" vertical="center" wrapText="1" indent="5"/>
    </xf>
    <xf numFmtId="164" fontId="20" fillId="16" borderId="0" xfId="0" applyNumberFormat="1" applyFont="1" applyFill="1" applyAlignment="1">
      <alignment horizontal="right" vertical="center" wrapText="1" indent="5"/>
    </xf>
    <xf numFmtId="0" fontId="26" fillId="17" borderId="0" xfId="0" applyFont="1" applyFill="1" applyAlignment="1">
      <alignment vertical="center"/>
    </xf>
    <xf numFmtId="3" fontId="21" fillId="16" borderId="0" xfId="0" quotePrefix="1" applyNumberFormat="1" applyFont="1" applyFill="1" applyAlignment="1">
      <alignment horizontal="right" vertical="center" wrapText="1" indent="2"/>
    </xf>
    <xf numFmtId="4" fontId="21" fillId="16" borderId="0" xfId="0" applyNumberFormat="1" applyFont="1" applyFill="1" applyAlignment="1">
      <alignment horizontal="right" vertical="center" wrapText="1" indent="1"/>
    </xf>
    <xf numFmtId="3" fontId="21" fillId="16" borderId="0" xfId="0" applyNumberFormat="1" applyFont="1" applyFill="1" applyAlignment="1">
      <alignment horizontal="right" vertical="center" wrapText="1" indent="3"/>
    </xf>
    <xf numFmtId="4" fontId="20" fillId="16" borderId="0" xfId="0" applyNumberFormat="1" applyFont="1" applyFill="1" applyAlignment="1">
      <alignment horizontal="right" vertical="center" wrapText="1" indent="1"/>
    </xf>
    <xf numFmtId="0" fontId="23" fillId="15" borderId="1" xfId="0" applyFont="1" applyFill="1" applyBorder="1" applyAlignment="1">
      <alignment horizontal="centerContinuous"/>
    </xf>
    <xf numFmtId="3" fontId="20" fillId="16" borderId="0" xfId="0" quotePrefix="1" applyNumberFormat="1" applyFont="1" applyFill="1" applyAlignment="1">
      <alignment horizontal="center" vertical="center" wrapText="1"/>
    </xf>
    <xf numFmtId="0" fontId="28" fillId="0" borderId="9" xfId="8" applyFont="1" applyBorder="1" applyAlignment="1">
      <alignment horizontal="center" wrapText="1"/>
    </xf>
    <xf numFmtId="0" fontId="1" fillId="0" borderId="0" xfId="190"/>
    <xf numFmtId="0" fontId="28" fillId="0" borderId="0" xfId="191" applyFont="1" applyAlignment="1">
      <alignment vertical="center"/>
    </xf>
    <xf numFmtId="0" fontId="22" fillId="0" borderId="0" xfId="191" applyFont="1" applyAlignment="1">
      <alignment vertical="center"/>
    </xf>
    <xf numFmtId="0" fontId="29" fillId="0" borderId="0" xfId="191" applyFont="1" applyAlignment="1">
      <alignment vertical="top"/>
    </xf>
    <xf numFmtId="0" fontId="28" fillId="0" borderId="0" xfId="191" applyFont="1" applyAlignment="1">
      <alignment vertical="top"/>
    </xf>
    <xf numFmtId="0" fontId="28" fillId="0" borderId="0" xfId="191" applyFont="1" applyAlignment="1">
      <alignment vertical="center" wrapText="1"/>
    </xf>
    <xf numFmtId="0" fontId="28" fillId="0" borderId="0" xfId="191" applyFont="1" applyAlignment="1">
      <alignment vertical="top" wrapText="1"/>
    </xf>
    <xf numFmtId="0" fontId="28" fillId="0" borderId="0" xfId="191" quotePrefix="1" applyFont="1" applyAlignment="1">
      <alignment horizontal="left" vertical="top"/>
    </xf>
    <xf numFmtId="0" fontId="40" fillId="0" borderId="0" xfId="191" applyFont="1" applyAlignment="1">
      <alignment vertical="center" wrapText="1"/>
    </xf>
    <xf numFmtId="0" fontId="24" fillId="0" borderId="0" xfId="191" applyFont="1" applyAlignment="1">
      <alignment vertical="center" wrapText="1"/>
    </xf>
    <xf numFmtId="0" fontId="24" fillId="0" borderId="0" xfId="191" applyFont="1" applyAlignment="1">
      <alignment vertical="top" wrapText="1"/>
    </xf>
    <xf numFmtId="0" fontId="28" fillId="0" borderId="0" xfId="192" applyFont="1" applyAlignment="1">
      <alignment vertical="top" wrapText="1"/>
    </xf>
    <xf numFmtId="0" fontId="28" fillId="0" borderId="0" xfId="193" applyFont="1" applyAlignment="1">
      <alignment vertical="center"/>
    </xf>
    <xf numFmtId="0" fontId="20" fillId="0" borderId="0" xfId="0" quotePrefix="1" applyFont="1"/>
    <xf numFmtId="0" fontId="23" fillId="15" borderId="2" xfId="0" applyFont="1" applyFill="1" applyBorder="1" applyAlignment="1">
      <alignment horizontal="center" vertical="center" wrapText="1"/>
    </xf>
    <xf numFmtId="166" fontId="20" fillId="0" borderId="0" xfId="3" applyNumberFormat="1" applyFont="1" applyFill="1" applyBorder="1" applyAlignment="1">
      <alignment horizontal="left" vertical="center" wrapText="1"/>
    </xf>
    <xf numFmtId="0" fontId="23" fillId="15" borderId="3" xfId="0" applyFont="1" applyFill="1" applyBorder="1" applyAlignment="1">
      <alignment horizontal="center" vertical="top" wrapText="1"/>
    </xf>
    <xf numFmtId="0" fontId="23" fillId="15" borderId="0" xfId="0" applyFont="1" applyFill="1" applyAlignment="1">
      <alignment horizontal="center" vertical="top" wrapText="1"/>
    </xf>
    <xf numFmtId="0" fontId="23" fillId="15" borderId="2" xfId="0" applyFont="1" applyFill="1" applyBorder="1" applyAlignment="1">
      <alignment horizontal="center" vertical="top" wrapText="1"/>
    </xf>
    <xf numFmtId="0" fontId="26" fillId="15" borderId="0" xfId="0" applyFont="1" applyFill="1" applyAlignment="1">
      <alignment horizontal="left" vertical="top"/>
    </xf>
    <xf numFmtId="0" fontId="20" fillId="16" borderId="0" xfId="0" applyFont="1" applyFill="1" applyAlignment="1">
      <alignment horizontal="center" vertical="center"/>
    </xf>
    <xf numFmtId="165" fontId="20" fillId="16" borderId="0" xfId="0" applyNumberFormat="1" applyFont="1" applyFill="1" applyAlignment="1">
      <alignment horizontal="center" vertical="center"/>
    </xf>
    <xf numFmtId="166" fontId="20" fillId="0" borderId="0" xfId="3" applyNumberFormat="1" applyFont="1" applyAlignment="1">
      <alignment horizontal="left" vertical="center" wrapText="1"/>
    </xf>
    <xf numFmtId="171" fontId="20" fillId="0" borderId="0" xfId="0" applyNumberFormat="1" applyFont="1" applyAlignment="1">
      <alignment horizontal="right" vertical="center" wrapText="1"/>
    </xf>
    <xf numFmtId="166" fontId="20" fillId="0" borderId="0" xfId="3" applyNumberFormat="1" applyFont="1"/>
    <xf numFmtId="172" fontId="20" fillId="16" borderId="0" xfId="0" quotePrefix="1" applyNumberFormat="1" applyFont="1" applyFill="1" applyAlignment="1">
      <alignment horizontal="right" vertical="center" wrapText="1"/>
    </xf>
    <xf numFmtId="10" fontId="20" fillId="0" borderId="0" xfId="3" applyNumberFormat="1" applyFont="1" applyAlignment="1">
      <alignment horizontal="left" vertical="center" wrapText="1"/>
    </xf>
    <xf numFmtId="3" fontId="26" fillId="17" borderId="0" xfId="0" applyNumberFormat="1" applyFont="1" applyFill="1" applyAlignment="1">
      <alignment horizontal="center" vertical="center" wrapText="1"/>
    </xf>
    <xf numFmtId="0" fontId="25" fillId="0" borderId="0" xfId="0" applyFont="1" applyAlignment="1">
      <alignment horizontal="left" vertical="top" wrapText="1"/>
    </xf>
    <xf numFmtId="0" fontId="45" fillId="0" borderId="0" xfId="0" applyFont="1" applyAlignment="1">
      <alignment horizontal="left" vertical="center" wrapText="1"/>
    </xf>
    <xf numFmtId="0" fontId="23" fillId="15" borderId="0" xfId="0" applyFont="1" applyFill="1" applyAlignment="1">
      <alignment horizontal="left" vertical="center" wrapText="1"/>
    </xf>
    <xf numFmtId="0" fontId="23" fillId="15" borderId="1" xfId="0" applyFont="1" applyFill="1" applyBorder="1" applyAlignment="1">
      <alignment horizontal="left" vertical="center" wrapText="1"/>
    </xf>
    <xf numFmtId="0" fontId="23" fillId="15" borderId="1" xfId="0" applyFont="1" applyFill="1" applyBorder="1" applyAlignment="1">
      <alignment horizontal="center" vertical="center" wrapText="1"/>
    </xf>
    <xf numFmtId="0" fontId="25" fillId="0" borderId="0" xfId="0" applyFont="1" applyAlignment="1">
      <alignment vertical="top" wrapText="1"/>
    </xf>
    <xf numFmtId="0" fontId="24"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top"/>
    </xf>
    <xf numFmtId="0" fontId="20" fillId="0" borderId="0" xfId="0" applyFont="1" applyAlignment="1">
      <alignment horizontal="left" vertical="center" wrapText="1"/>
    </xf>
    <xf numFmtId="0" fontId="26" fillId="15" borderId="2" xfId="0" applyFont="1" applyFill="1" applyBorder="1" applyAlignment="1">
      <alignment horizontal="center" vertical="center" wrapText="1"/>
    </xf>
    <xf numFmtId="164" fontId="20" fillId="0" borderId="0" xfId="0" quotePrefix="1" applyNumberFormat="1" applyFont="1" applyAlignment="1">
      <alignment horizontal="center" vertical="center" wrapText="1"/>
    </xf>
    <xf numFmtId="0" fontId="20" fillId="0" borderId="0" xfId="0" quotePrefix="1" applyFont="1" applyAlignment="1">
      <alignment horizontal="center" vertical="center" wrapText="1"/>
    </xf>
    <xf numFmtId="0" fontId="23" fillId="15" borderId="0" xfId="0" applyFont="1" applyFill="1" applyAlignment="1">
      <alignment horizontal="center" vertical="center"/>
    </xf>
    <xf numFmtId="0" fontId="23" fillId="15" borderId="1" xfId="0" applyFont="1" applyFill="1" applyBorder="1" applyAlignment="1">
      <alignment horizontal="center" vertical="center"/>
    </xf>
    <xf numFmtId="0" fontId="23" fillId="15" borderId="0" xfId="0" applyFont="1" applyFill="1" applyAlignment="1">
      <alignment horizontal="center" vertical="center" wrapText="1"/>
    </xf>
    <xf numFmtId="0" fontId="26" fillId="17" borderId="0" xfId="0" applyFont="1" applyFill="1" applyAlignment="1">
      <alignment horizontal="center" vertical="center" wrapText="1"/>
    </xf>
    <xf numFmtId="0" fontId="23" fillId="15" borderId="0" xfId="0" applyFont="1" applyFill="1" applyAlignment="1">
      <alignment vertical="center" wrapText="1"/>
    </xf>
    <xf numFmtId="0" fontId="23" fillId="15" borderId="3"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45" fillId="0" borderId="0" xfId="0" applyFont="1" applyAlignment="1">
      <alignment horizontal="left" vertical="center"/>
    </xf>
    <xf numFmtId="0" fontId="28" fillId="0" borderId="0" xfId="191" applyFont="1" applyAlignment="1">
      <alignment vertical="top" wrapText="1"/>
    </xf>
    <xf numFmtId="0" fontId="29" fillId="0" borderId="0" xfId="191" applyFont="1" applyAlignment="1">
      <alignment vertical="top"/>
    </xf>
    <xf numFmtId="0" fontId="24" fillId="0" borderId="0" xfId="191" applyFont="1" applyAlignment="1">
      <alignment vertical="top" wrapText="1"/>
    </xf>
    <xf numFmtId="0" fontId="28" fillId="0" borderId="10" xfId="191" applyFont="1" applyBorder="1" applyAlignment="1">
      <alignment horizontal="center" vertical="center"/>
    </xf>
    <xf numFmtId="0" fontId="28" fillId="0" borderId="12" xfId="191" applyFont="1" applyBorder="1" applyAlignment="1">
      <alignment horizontal="center" vertical="center"/>
    </xf>
    <xf numFmtId="0" fontId="28" fillId="0" borderId="13" xfId="191" applyFont="1" applyBorder="1" applyAlignment="1">
      <alignment horizontal="center" vertical="center"/>
    </xf>
    <xf numFmtId="0" fontId="28" fillId="0" borderId="17" xfId="191" applyFont="1" applyBorder="1" applyAlignment="1">
      <alignment horizontal="center" vertical="center"/>
    </xf>
    <xf numFmtId="0" fontId="28" fillId="0" borderId="18" xfId="191" applyFont="1" applyBorder="1" applyAlignment="1">
      <alignment horizontal="center" vertical="center"/>
    </xf>
    <xf numFmtId="0" fontId="28" fillId="0" borderId="19" xfId="191" applyFont="1" applyBorder="1" applyAlignment="1">
      <alignment horizontal="center" vertical="center"/>
    </xf>
    <xf numFmtId="0" fontId="28" fillId="0" borderId="0" xfId="191" applyFont="1" applyAlignment="1">
      <alignment vertical="top"/>
    </xf>
    <xf numFmtId="0" fontId="28" fillId="0" borderId="0" xfId="191" applyFont="1" applyAlignment="1">
      <alignment horizontal="left" vertical="top" wrapText="1"/>
    </xf>
    <xf numFmtId="0" fontId="28" fillId="0" borderId="0" xfId="192" applyFont="1" applyAlignment="1">
      <alignment vertical="top" wrapText="1"/>
    </xf>
    <xf numFmtId="0" fontId="29" fillId="0" borderId="5" xfId="8" applyFont="1" applyBorder="1" applyAlignment="1">
      <alignment horizontal="center" vertical="center" wrapText="1"/>
    </xf>
    <xf numFmtId="0" fontId="29" fillId="0" borderId="6" xfId="8" applyFont="1" applyBorder="1" applyAlignment="1">
      <alignment horizontal="center" vertical="center" wrapText="1"/>
    </xf>
    <xf numFmtId="0" fontId="29" fillId="0" borderId="7" xfId="8" applyFont="1" applyBorder="1" applyAlignment="1">
      <alignment horizontal="center" vertical="center" wrapText="1"/>
    </xf>
    <xf numFmtId="0" fontId="28" fillId="0" borderId="9" xfId="8" applyFont="1" applyBorder="1" applyAlignment="1">
      <alignment horizontal="center" wrapText="1"/>
    </xf>
    <xf numFmtId="0" fontId="28" fillId="0" borderId="10" xfId="8" applyFont="1" applyBorder="1" applyAlignment="1">
      <alignment horizontal="center" wrapText="1"/>
    </xf>
    <xf numFmtId="0" fontId="34" fillId="0" borderId="11" xfId="8" applyFont="1" applyBorder="1" applyAlignment="1">
      <alignment horizontal="center" vertical="top" wrapText="1"/>
    </xf>
    <xf numFmtId="0" fontId="28" fillId="0" borderId="12" xfId="8" applyFont="1" applyBorder="1" applyAlignment="1">
      <alignment horizontal="center" wrapText="1"/>
    </xf>
    <xf numFmtId="0" fontId="28" fillId="0" borderId="13" xfId="8" applyFont="1" applyBorder="1" applyAlignment="1">
      <alignment horizontal="center" wrapText="1"/>
    </xf>
    <xf numFmtId="0" fontId="34" fillId="0" borderId="14" xfId="8" applyFont="1" applyBorder="1" applyAlignment="1">
      <alignment horizontal="center" vertical="top" wrapText="1"/>
    </xf>
    <xf numFmtId="0" fontId="34" fillId="0" borderId="0" xfId="8" applyFont="1" applyAlignment="1">
      <alignment horizontal="center" vertical="top" wrapText="1"/>
    </xf>
    <xf numFmtId="0" fontId="34" fillId="0" borderId="15" xfId="8" applyFont="1" applyBorder="1" applyAlignment="1">
      <alignment horizontal="center" vertical="top" wrapText="1"/>
    </xf>
    <xf numFmtId="0" fontId="34" fillId="0" borderId="17" xfId="8" applyFont="1" applyBorder="1" applyAlignment="1">
      <alignment horizontal="center" vertical="top" wrapText="1"/>
    </xf>
    <xf numFmtId="0" fontId="34" fillId="0" borderId="18" xfId="8" applyFont="1" applyBorder="1" applyAlignment="1">
      <alignment horizontal="center" vertical="top" wrapText="1"/>
    </xf>
    <xf numFmtId="0" fontId="34" fillId="0" borderId="19" xfId="8" applyFont="1" applyBorder="1" applyAlignment="1">
      <alignment horizontal="center" vertical="top" wrapText="1"/>
    </xf>
    <xf numFmtId="0" fontId="34" fillId="0" borderId="25" xfId="8" applyFont="1" applyBorder="1" applyAlignment="1">
      <alignment horizontal="center" vertical="top" wrapText="1"/>
    </xf>
    <xf numFmtId="0" fontId="34" fillId="0" borderId="26" xfId="8" applyFont="1" applyBorder="1" applyAlignment="1">
      <alignment horizontal="center" vertical="top" wrapText="1"/>
    </xf>
    <xf numFmtId="0" fontId="28" fillId="0" borderId="22" xfId="8" applyFont="1" applyBorder="1" applyAlignment="1">
      <alignment horizontal="center" wrapText="1"/>
    </xf>
    <xf numFmtId="0" fontId="28" fillId="0" borderId="23" xfId="8" applyFont="1" applyBorder="1" applyAlignment="1">
      <alignment horizontal="center" wrapText="1"/>
    </xf>
    <xf numFmtId="0" fontId="28" fillId="0" borderId="28" xfId="8" applyFont="1" applyBorder="1" applyAlignment="1">
      <alignment horizontal="center" wrapText="1"/>
    </xf>
    <xf numFmtId="0" fontId="34" fillId="0" borderId="29" xfId="8" applyFont="1" applyBorder="1" applyAlignment="1">
      <alignment horizontal="center" vertical="top" wrapText="1"/>
    </xf>
    <xf numFmtId="0" fontId="34" fillId="0" borderId="22" xfId="8" applyFont="1" applyBorder="1" applyAlignment="1">
      <alignment horizontal="center" vertical="top" wrapText="1"/>
    </xf>
    <xf numFmtId="0" fontId="34" fillId="0" borderId="23" xfId="8" applyFont="1" applyBorder="1" applyAlignment="1">
      <alignment horizontal="center" vertical="top" wrapText="1"/>
    </xf>
  </cellXfs>
  <cellStyles count="194">
    <cellStyle name="20% - Accent1 2" xfId="146" xr:uid="{00000000-0005-0000-0000-000000000000}"/>
    <cellStyle name="20% - Accent2 2" xfId="147" xr:uid="{00000000-0005-0000-0000-000001000000}"/>
    <cellStyle name="20% - Accent3 2" xfId="148" xr:uid="{00000000-0005-0000-0000-000002000000}"/>
    <cellStyle name="20% - Accent4 2" xfId="149" xr:uid="{00000000-0005-0000-0000-000003000000}"/>
    <cellStyle name="20% - Accent5 2" xfId="150" xr:uid="{00000000-0005-0000-0000-000004000000}"/>
    <cellStyle name="20% - Accent6 2" xfId="151" xr:uid="{00000000-0005-0000-0000-000005000000}"/>
    <cellStyle name="40% - Accent1 2" xfId="152" xr:uid="{00000000-0005-0000-0000-000006000000}"/>
    <cellStyle name="40% - Accent2 2" xfId="153" xr:uid="{00000000-0005-0000-0000-000007000000}"/>
    <cellStyle name="40% - Accent3 2" xfId="154" xr:uid="{00000000-0005-0000-0000-000008000000}"/>
    <cellStyle name="40% - Accent4 2" xfId="155" xr:uid="{00000000-0005-0000-0000-000009000000}"/>
    <cellStyle name="40% - Accent5 2" xfId="156" xr:uid="{00000000-0005-0000-0000-00000A000000}"/>
    <cellStyle name="40% - Accent6 2" xfId="157" xr:uid="{00000000-0005-0000-0000-00000B000000}"/>
    <cellStyle name="Comma 2" xfId="123" xr:uid="{00000000-0005-0000-0000-00000C000000}"/>
    <cellStyle name="Comma 3" xfId="124" xr:uid="{00000000-0005-0000-0000-00000D000000}"/>
    <cellStyle name="Hyperlink" xfId="1" builtinId="8"/>
    <cellStyle name="Hyperlink 2" xfId="42" xr:uid="{00000000-0005-0000-0000-00000F000000}"/>
    <cellStyle name="Normal" xfId="0" builtinId="0"/>
    <cellStyle name="Normal 10" xfId="82" xr:uid="{00000000-0005-0000-0000-000011000000}"/>
    <cellStyle name="Normal 10 2" xfId="83" xr:uid="{00000000-0005-0000-0000-000012000000}"/>
    <cellStyle name="Normal 13" xfId="34" xr:uid="{00000000-0005-0000-0000-000013000000}"/>
    <cellStyle name="Normal 2" xfId="2" xr:uid="{00000000-0005-0000-0000-000014000000}"/>
    <cellStyle name="Normal 2 10" xfId="28" xr:uid="{00000000-0005-0000-0000-000015000000}"/>
    <cellStyle name="Normal 2 10 2" xfId="45" xr:uid="{00000000-0005-0000-0000-000016000000}"/>
    <cellStyle name="Normal 2 10 3" xfId="158" xr:uid="{00000000-0005-0000-0000-000017000000}"/>
    <cellStyle name="Normal 2 11" xfId="29" xr:uid="{00000000-0005-0000-0000-000018000000}"/>
    <cellStyle name="Normal 2 11 2" xfId="46" xr:uid="{00000000-0005-0000-0000-000019000000}"/>
    <cellStyle name="Normal 2 11 3" xfId="159" xr:uid="{00000000-0005-0000-0000-00001A000000}"/>
    <cellStyle name="Normal 2 12" xfId="30" xr:uid="{00000000-0005-0000-0000-00001B000000}"/>
    <cellStyle name="Normal 2 12 2" xfId="47" xr:uid="{00000000-0005-0000-0000-00001C000000}"/>
    <cellStyle name="Normal 2 12 3" xfId="160" xr:uid="{00000000-0005-0000-0000-00001D000000}"/>
    <cellStyle name="Normal 2 13" xfId="41" xr:uid="{00000000-0005-0000-0000-00001E000000}"/>
    <cellStyle name="Normal 2 14" xfId="161" xr:uid="{00000000-0005-0000-0000-00001F000000}"/>
    <cellStyle name="Normal 2 2" xfId="4" xr:uid="{00000000-0005-0000-0000-000020000000}"/>
    <cellStyle name="Normal 2 2 2" xfId="14" xr:uid="{00000000-0005-0000-0000-000021000000}"/>
    <cellStyle name="Normal 2 2 2 2" xfId="49" xr:uid="{00000000-0005-0000-0000-000022000000}"/>
    <cellStyle name="Normal 2 2 2 3" xfId="84" xr:uid="{00000000-0005-0000-0000-000023000000}"/>
    <cellStyle name="Normal 2 2 2 3 2" xfId="162" xr:uid="{00000000-0005-0000-0000-000024000000}"/>
    <cellStyle name="Normal 2 2 3" xfId="18" xr:uid="{00000000-0005-0000-0000-000025000000}"/>
    <cellStyle name="Normal 2 2 3 2" xfId="50" xr:uid="{00000000-0005-0000-0000-000026000000}"/>
    <cellStyle name="Normal 2 2 3 3" xfId="85" xr:uid="{00000000-0005-0000-0000-000027000000}"/>
    <cellStyle name="Normal 2 2 4" xfId="22" xr:uid="{00000000-0005-0000-0000-000028000000}"/>
    <cellStyle name="Normal 2 2 4 2" xfId="32" xr:uid="{00000000-0005-0000-0000-000029000000}"/>
    <cellStyle name="Normal 2 2 4 2 2" xfId="52" xr:uid="{00000000-0005-0000-0000-00002A000000}"/>
    <cellStyle name="Normal 2 2 4 2 3" xfId="163" xr:uid="{00000000-0005-0000-0000-00002B000000}"/>
    <cellStyle name="Normal 2 2 4 3" xfId="51" xr:uid="{00000000-0005-0000-0000-00002C000000}"/>
    <cellStyle name="Normal 2 2 4 4" xfId="164" xr:uid="{00000000-0005-0000-0000-00002D000000}"/>
    <cellStyle name="Normal 2 2 5" xfId="48" xr:uid="{00000000-0005-0000-0000-00002E000000}"/>
    <cellStyle name="Normal 2 2 5 2" xfId="86" xr:uid="{00000000-0005-0000-0000-00002F000000}"/>
    <cellStyle name="Normal 2 2 5 2 2" xfId="122" xr:uid="{00000000-0005-0000-0000-000030000000}"/>
    <cellStyle name="Normal 2 2 5 2 2 2" xfId="145" xr:uid="{00000000-0005-0000-0000-000031000000}"/>
    <cellStyle name="Normal 2 2 5 2 2 3" xfId="177" xr:uid="{00000000-0005-0000-0000-000032000000}"/>
    <cellStyle name="Normal 2 2 5 2 2 3 2" xfId="180" xr:uid="{00000000-0005-0000-0000-000033000000}"/>
    <cellStyle name="Normal 2 2 5 2 2 3 2 2" xfId="184" xr:uid="{00000000-0005-0000-0000-000034000000}"/>
    <cellStyle name="Normal 2 2 5 2 2 3 2 3 2" xfId="189" xr:uid="{E0744551-F7C6-48C1-B785-059944604EFC}"/>
    <cellStyle name="Normal 2 2 5 2 2 3 2 3 2 2" xfId="193" xr:uid="{20E5D4C7-5A6B-40DC-9064-993C2CA02632}"/>
    <cellStyle name="Normal 2 2 5 3" xfId="87" xr:uid="{00000000-0005-0000-0000-000035000000}"/>
    <cellStyle name="Normal 2 2 5 4" xfId="165" xr:uid="{00000000-0005-0000-0000-000036000000}"/>
    <cellStyle name="Normal 2 2 6" xfId="75" xr:uid="{00000000-0005-0000-0000-000037000000}"/>
    <cellStyle name="Normal 2 2 6 2" xfId="80" xr:uid="{00000000-0005-0000-0000-000038000000}"/>
    <cellStyle name="Normal 2 2 6 2 2" xfId="120" xr:uid="{00000000-0005-0000-0000-000039000000}"/>
    <cellStyle name="Normal 2 2 6 2 2 2" xfId="143" xr:uid="{00000000-0005-0000-0000-00003A000000}"/>
    <cellStyle name="Normal 2 2 6 2 2 2 2" xfId="175" xr:uid="{00000000-0005-0000-0000-00003B000000}"/>
    <cellStyle name="Normal 2 2 6 2 2 2 2 2" xfId="178" xr:uid="{00000000-0005-0000-0000-00003C000000}"/>
    <cellStyle name="Normal 2 2 6 2 2 2 2 2 2" xfId="182" xr:uid="{00000000-0005-0000-0000-00003D000000}"/>
    <cellStyle name="Normal 2 2 6 2 2 2 2 2 2 3 2" xfId="187" xr:uid="{724F9546-BB26-471E-9ED8-DB5FC26D22C5}"/>
    <cellStyle name="Normal 2 2 6 2 2 2 2 2 2 3 2 2" xfId="191" xr:uid="{6AAE9A1A-7D0F-4600-913B-8C5828614ED2}"/>
    <cellStyle name="Normal 2 2 6 2 2 2 2 3" xfId="181" xr:uid="{00000000-0005-0000-0000-00003E000000}"/>
    <cellStyle name="Normal 2 2 6 2 2 2 2 4" xfId="186" xr:uid="{5A8FECB6-3702-44D4-A28C-13EF757CAFA9}"/>
    <cellStyle name="Normal 2 2 6 2 2 2 2 4 2" xfId="190" xr:uid="{3A17DC8D-5924-4660-931E-E33F2C3BE6E2}"/>
    <cellStyle name="Normal 2 2 6 3" xfId="88" xr:uid="{00000000-0005-0000-0000-00003F000000}"/>
    <cellStyle name="Normal 2 2 7" xfId="89" xr:uid="{00000000-0005-0000-0000-000040000000}"/>
    <cellStyle name="Normal 2 2 8" xfId="90" xr:uid="{00000000-0005-0000-0000-000041000000}"/>
    <cellStyle name="Normal 2 2_3-7-1" xfId="77" xr:uid="{00000000-0005-0000-0000-000042000000}"/>
    <cellStyle name="Normal 2 3" xfId="11" xr:uid="{00000000-0005-0000-0000-000043000000}"/>
    <cellStyle name="Normal 2 3 2" xfId="35" xr:uid="{00000000-0005-0000-0000-000044000000}"/>
    <cellStyle name="Normal 2 3 2 2" xfId="54" xr:uid="{00000000-0005-0000-0000-000045000000}"/>
    <cellStyle name="Normal 2 3 2 3" xfId="91" xr:uid="{00000000-0005-0000-0000-000046000000}"/>
    <cellStyle name="Normal 2 3 3" xfId="36" xr:uid="{00000000-0005-0000-0000-000047000000}"/>
    <cellStyle name="Normal 2 3 3 2" xfId="55" xr:uid="{00000000-0005-0000-0000-000048000000}"/>
    <cellStyle name="Normal 2 3 3 3" xfId="92" xr:uid="{00000000-0005-0000-0000-000049000000}"/>
    <cellStyle name="Normal 2 3 4" xfId="53" xr:uid="{00000000-0005-0000-0000-00004A000000}"/>
    <cellStyle name="Normal 2 3 4 2" xfId="93" xr:uid="{00000000-0005-0000-0000-00004B000000}"/>
    <cellStyle name="Normal 2 3 4 3" xfId="94" xr:uid="{00000000-0005-0000-0000-00004C000000}"/>
    <cellStyle name="Normal 2 3 5" xfId="78" xr:uid="{00000000-0005-0000-0000-00004D000000}"/>
    <cellStyle name="Normal 2 3 5 2" xfId="95" xr:uid="{00000000-0005-0000-0000-00004E000000}"/>
    <cellStyle name="Normal 2 3 5 3" xfId="96" xr:uid="{00000000-0005-0000-0000-00004F000000}"/>
    <cellStyle name="Normal 2 3 6" xfId="97" xr:uid="{00000000-0005-0000-0000-000050000000}"/>
    <cellStyle name="Normal 2 3 7" xfId="98" xr:uid="{00000000-0005-0000-0000-000051000000}"/>
    <cellStyle name="Normal 2 4" xfId="10" xr:uid="{00000000-0005-0000-0000-000052000000}"/>
    <cellStyle name="Normal 2 4 2" xfId="56" xr:uid="{00000000-0005-0000-0000-000053000000}"/>
    <cellStyle name="Normal 2 4 3" xfId="99" xr:uid="{00000000-0005-0000-0000-000054000000}"/>
    <cellStyle name="Normal 2 5" xfId="9" xr:uid="{00000000-0005-0000-0000-000055000000}"/>
    <cellStyle name="Normal 2 5 2" xfId="57" xr:uid="{00000000-0005-0000-0000-000056000000}"/>
    <cellStyle name="Normal 2 5 3" xfId="166" xr:uid="{00000000-0005-0000-0000-000057000000}"/>
    <cellStyle name="Normal 2 6" xfId="25" xr:uid="{00000000-0005-0000-0000-000058000000}"/>
    <cellStyle name="Normal 2 6 2" xfId="58" xr:uid="{00000000-0005-0000-0000-000059000000}"/>
    <cellStyle name="Normal 2 6 3" xfId="167" xr:uid="{00000000-0005-0000-0000-00005A000000}"/>
    <cellStyle name="Normal 2 7" xfId="24" xr:uid="{00000000-0005-0000-0000-00005B000000}"/>
    <cellStyle name="Normal 2 7 2" xfId="59" xr:uid="{00000000-0005-0000-0000-00005C000000}"/>
    <cellStyle name="Normal 2 7 3" xfId="168" xr:uid="{00000000-0005-0000-0000-00005D000000}"/>
    <cellStyle name="Normal 2 8" xfId="26" xr:uid="{00000000-0005-0000-0000-00005E000000}"/>
    <cellStyle name="Normal 2 8 2" xfId="60" xr:uid="{00000000-0005-0000-0000-00005F000000}"/>
    <cellStyle name="Normal 2 8 3" xfId="169" xr:uid="{00000000-0005-0000-0000-000060000000}"/>
    <cellStyle name="Normal 2 9" xfId="27" xr:uid="{00000000-0005-0000-0000-000061000000}"/>
    <cellStyle name="Normal 2 9 2" xfId="61" xr:uid="{00000000-0005-0000-0000-000062000000}"/>
    <cellStyle name="Normal 2 9 3" xfId="170" xr:uid="{00000000-0005-0000-0000-000063000000}"/>
    <cellStyle name="Normal 2_10-20" xfId="31" xr:uid="{00000000-0005-0000-0000-000064000000}"/>
    <cellStyle name="Normal 3" xfId="6" xr:uid="{00000000-0005-0000-0000-000065000000}"/>
    <cellStyle name="Normal 3 2" xfId="7" xr:uid="{00000000-0005-0000-0000-000066000000}"/>
    <cellStyle name="Normal 3 2 2" xfId="5" xr:uid="{00000000-0005-0000-0000-000067000000}"/>
    <cellStyle name="Normal 3 2 2 2" xfId="15" xr:uid="{00000000-0005-0000-0000-000068000000}"/>
    <cellStyle name="Normal 3 2 2 2 2" xfId="64" xr:uid="{00000000-0005-0000-0000-000069000000}"/>
    <cellStyle name="Normal 3 2 2 2 3" xfId="100" xr:uid="{00000000-0005-0000-0000-00006A000000}"/>
    <cellStyle name="Normal 3 2 2 3" xfId="19" xr:uid="{00000000-0005-0000-0000-00006B000000}"/>
    <cellStyle name="Normal 3 2 2 3 2" xfId="65" xr:uid="{00000000-0005-0000-0000-00006C000000}"/>
    <cellStyle name="Normal 3 2 2 3 3" xfId="101" xr:uid="{00000000-0005-0000-0000-00006D000000}"/>
    <cellStyle name="Normal 3 2 2 4" xfId="23" xr:uid="{00000000-0005-0000-0000-00006E000000}"/>
    <cellStyle name="Normal 3 2 2 4 2" xfId="66" xr:uid="{00000000-0005-0000-0000-00006F000000}"/>
    <cellStyle name="Normal 3 2 2 4 3" xfId="102" xr:uid="{00000000-0005-0000-0000-000070000000}"/>
    <cellStyle name="Normal 3 2 2 5" xfId="63" xr:uid="{00000000-0005-0000-0000-000071000000}"/>
    <cellStyle name="Normal 3 2 2 5 2" xfId="103" xr:uid="{00000000-0005-0000-0000-000072000000}"/>
    <cellStyle name="Normal 3 2 2 5 3" xfId="104" xr:uid="{00000000-0005-0000-0000-000073000000}"/>
    <cellStyle name="Normal 3 2 2 6" xfId="76" xr:uid="{00000000-0005-0000-0000-000074000000}"/>
    <cellStyle name="Normal 3 2 2 6 2" xfId="81" xr:uid="{00000000-0005-0000-0000-000075000000}"/>
    <cellStyle name="Normal 3 2 2 6 2 2" xfId="121" xr:uid="{00000000-0005-0000-0000-000076000000}"/>
    <cellStyle name="Normal 3 2 2 6 2 2 2" xfId="144" xr:uid="{00000000-0005-0000-0000-000077000000}"/>
    <cellStyle name="Normal 3 2 2 6 2 2 2 2" xfId="176" xr:uid="{00000000-0005-0000-0000-000078000000}"/>
    <cellStyle name="Normal 3 2 2 6 2 2 2 2 2" xfId="179" xr:uid="{00000000-0005-0000-0000-000079000000}"/>
    <cellStyle name="Normal 3 2 2 6 2 2 2 2 2 2" xfId="183" xr:uid="{00000000-0005-0000-0000-00007A000000}"/>
    <cellStyle name="Normal 3 2 2 6 2 2 2 2 2 2 3 2" xfId="188" xr:uid="{04DD62FE-6D14-4929-B741-6B46F3885D22}"/>
    <cellStyle name="Normal 3 2 2 6 2 2 2 2 2 2 3 2 2" xfId="192" xr:uid="{886D607A-40D4-4A41-95D5-9DC3C4AD4216}"/>
    <cellStyle name="Normal 3 2 2 6 3" xfId="105" xr:uid="{00000000-0005-0000-0000-00007B000000}"/>
    <cellStyle name="Normal 3 2 2 7" xfId="106" xr:uid="{00000000-0005-0000-0000-00007C000000}"/>
    <cellStyle name="Normal 3 2 2 8" xfId="107" xr:uid="{00000000-0005-0000-0000-00007D000000}"/>
    <cellStyle name="Normal 3 2 3" xfId="12" xr:uid="{00000000-0005-0000-0000-00007E000000}"/>
    <cellStyle name="Normal 3 2 3 2" xfId="67" xr:uid="{00000000-0005-0000-0000-00007F000000}"/>
    <cellStyle name="Normal 3 2 3 3" xfId="108" xr:uid="{00000000-0005-0000-0000-000080000000}"/>
    <cellStyle name="Normal 3 2 4" xfId="16" xr:uid="{00000000-0005-0000-0000-000081000000}"/>
    <cellStyle name="Normal 3 2 4 2" xfId="33" xr:uid="{00000000-0005-0000-0000-000082000000}"/>
    <cellStyle name="Normal 3 2 4 2 2" xfId="69" xr:uid="{00000000-0005-0000-0000-000083000000}"/>
    <cellStyle name="Normal 3 2 4 2 3" xfId="171" xr:uid="{00000000-0005-0000-0000-000084000000}"/>
    <cellStyle name="Normal 3 2 4 3" xfId="68" xr:uid="{00000000-0005-0000-0000-000085000000}"/>
    <cellStyle name="Normal 3 2 4 4" xfId="172" xr:uid="{00000000-0005-0000-0000-000086000000}"/>
    <cellStyle name="Normal 3 2 5" xfId="20" xr:uid="{00000000-0005-0000-0000-000087000000}"/>
    <cellStyle name="Normal 3 2 5 2" xfId="70" xr:uid="{00000000-0005-0000-0000-000088000000}"/>
    <cellStyle name="Normal 3 2 5 3" xfId="109" xr:uid="{00000000-0005-0000-0000-000089000000}"/>
    <cellStyle name="Normal 3 2 6" xfId="62" xr:uid="{00000000-0005-0000-0000-00008A000000}"/>
    <cellStyle name="Normal 3 2 6 2" xfId="110" xr:uid="{00000000-0005-0000-0000-00008B000000}"/>
    <cellStyle name="Normal 3 2 6 3" xfId="111" xr:uid="{00000000-0005-0000-0000-00008C000000}"/>
    <cellStyle name="Normal 3 2 7" xfId="112" xr:uid="{00000000-0005-0000-0000-00008D000000}"/>
    <cellStyle name="Normal 3 2 8" xfId="113" xr:uid="{00000000-0005-0000-0000-00008E000000}"/>
    <cellStyle name="Normal 3 2_3-7-1" xfId="79" xr:uid="{00000000-0005-0000-0000-00008F000000}"/>
    <cellStyle name="Normal 3 3" xfId="13" xr:uid="{00000000-0005-0000-0000-000090000000}"/>
    <cellStyle name="Normal 3 3 2" xfId="71" xr:uid="{00000000-0005-0000-0000-000091000000}"/>
    <cellStyle name="Normal 3 3 3" xfId="173" xr:uid="{00000000-0005-0000-0000-000092000000}"/>
    <cellStyle name="Normal 3 4" xfId="17" xr:uid="{00000000-0005-0000-0000-000093000000}"/>
    <cellStyle name="Normal 3 4 2" xfId="72" xr:uid="{00000000-0005-0000-0000-000094000000}"/>
    <cellStyle name="Normal 3 4 3" xfId="114" xr:uid="{00000000-0005-0000-0000-000095000000}"/>
    <cellStyle name="Normal 3 5" xfId="21" xr:uid="{00000000-0005-0000-0000-000096000000}"/>
    <cellStyle name="Normal 3 5 2" xfId="73" xr:uid="{00000000-0005-0000-0000-000097000000}"/>
    <cellStyle name="Normal 3 5 3" xfId="115" xr:uid="{00000000-0005-0000-0000-000098000000}"/>
    <cellStyle name="Normal 3 6" xfId="43" xr:uid="{00000000-0005-0000-0000-000099000000}"/>
    <cellStyle name="Normal 3 6 2" xfId="116" xr:uid="{00000000-0005-0000-0000-00009A000000}"/>
    <cellStyle name="Normal 3 6 3" xfId="117" xr:uid="{00000000-0005-0000-0000-00009B000000}"/>
    <cellStyle name="Normal 3 7" xfId="118" xr:uid="{00000000-0005-0000-0000-00009C000000}"/>
    <cellStyle name="Normal 4" xfId="8" xr:uid="{00000000-0005-0000-0000-00009D000000}"/>
    <cellStyle name="Normal 4 2" xfId="37" xr:uid="{00000000-0005-0000-0000-00009E000000}"/>
    <cellStyle name="Normal 4 3" xfId="38" xr:uid="{00000000-0005-0000-0000-00009F000000}"/>
    <cellStyle name="Normal 5" xfId="40" xr:uid="{00000000-0005-0000-0000-0000A0000000}"/>
    <cellStyle name="Normal 5 2" xfId="125" xr:uid="{00000000-0005-0000-0000-0000A1000000}"/>
    <cellStyle name="Normal 6" xfId="126" xr:uid="{00000000-0005-0000-0000-0000A2000000}"/>
    <cellStyle name="Normal 6 2" xfId="127" xr:uid="{00000000-0005-0000-0000-0000A3000000}"/>
    <cellStyle name="Normal 7" xfId="119" xr:uid="{00000000-0005-0000-0000-0000A4000000}"/>
    <cellStyle name="Normal 7 2" xfId="128" xr:uid="{00000000-0005-0000-0000-0000A5000000}"/>
    <cellStyle name="Normal 8" xfId="129" xr:uid="{00000000-0005-0000-0000-0000A6000000}"/>
    <cellStyle name="Normal 8 2" xfId="130" xr:uid="{00000000-0005-0000-0000-0000A7000000}"/>
    <cellStyle name="Normal 9" xfId="185" xr:uid="{00000000-0005-0000-0000-0000E7000000}"/>
    <cellStyle name="Note 2" xfId="39" xr:uid="{00000000-0005-0000-0000-0000A8000000}"/>
    <cellStyle name="Note 2 2" xfId="74" xr:uid="{00000000-0005-0000-0000-0000A9000000}"/>
    <cellStyle name="Note 2 3" xfId="174" xr:uid="{00000000-0005-0000-0000-0000AA000000}"/>
    <cellStyle name="Note 3" xfId="131" xr:uid="{00000000-0005-0000-0000-0000AB000000}"/>
    <cellStyle name="Note 3 2" xfId="132" xr:uid="{00000000-0005-0000-0000-0000AC000000}"/>
    <cellStyle name="Note 4" xfId="133" xr:uid="{00000000-0005-0000-0000-0000AD000000}"/>
    <cellStyle name="Note 4 2" xfId="134" xr:uid="{00000000-0005-0000-0000-0000AE000000}"/>
    <cellStyle name="Note 5" xfId="135" xr:uid="{00000000-0005-0000-0000-0000AF000000}"/>
    <cellStyle name="Note 5 2" xfId="136" xr:uid="{00000000-0005-0000-0000-0000B0000000}"/>
    <cellStyle name="Note 6" xfId="137" xr:uid="{00000000-0005-0000-0000-0000B1000000}"/>
    <cellStyle name="Note 6 2" xfId="138" xr:uid="{00000000-0005-0000-0000-0000B2000000}"/>
    <cellStyle name="Note 7" xfId="139" xr:uid="{00000000-0005-0000-0000-0000B3000000}"/>
    <cellStyle name="Note 7 2" xfId="140" xr:uid="{00000000-0005-0000-0000-0000B4000000}"/>
    <cellStyle name="Note 8" xfId="141" xr:uid="{00000000-0005-0000-0000-0000B5000000}"/>
    <cellStyle name="Note 8 2" xfId="142" xr:uid="{00000000-0005-0000-0000-0000B6000000}"/>
    <cellStyle name="Percent" xfId="3" builtinId="5"/>
    <cellStyle name="Percent 2" xfId="44" xr:uid="{00000000-0005-0000-0000-0000B8000000}"/>
  </cellStyles>
  <dxfs count="0"/>
  <tableStyles count="0" defaultTableStyle="TableStyleMedium9" defaultPivotStyle="PivotStyleLight16"/>
  <colors>
    <mruColors>
      <color rgb="FFFBE8E9"/>
      <color rgb="FF393C50"/>
      <color rgb="FFE83F4B"/>
      <color rgb="FF333B50"/>
      <color rgb="FFECD4E7"/>
      <color rgb="FFF04C55"/>
      <color rgb="FF00A99B"/>
      <color rgb="FF4C5E6A"/>
      <color rgb="FF5B1F69"/>
      <color rgb="FFB38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668655</xdr:colOff>
      <xdr:row>1</xdr:row>
      <xdr:rowOff>361575</xdr:rowOff>
    </xdr:from>
    <xdr:to>
      <xdr:col>8</xdr:col>
      <xdr:colOff>68580</xdr:colOff>
      <xdr:row>2</xdr:row>
      <xdr:rowOff>113925</xdr:rowOff>
    </xdr:to>
    <xdr:pic>
      <xdr:nvPicPr>
        <xdr:cNvPr id="2061" name="Picture 1" descr="chevron_050mm.jpg">
          <a:hlinkClick xmlns:r="http://schemas.openxmlformats.org/officeDocument/2006/relationships" r:id="rId1"/>
          <a:extLst>
            <a:ext uri="{FF2B5EF4-FFF2-40B4-BE49-F238E27FC236}">
              <a16:creationId xmlns:a16="http://schemas.microsoft.com/office/drawing/2014/main" id="{00000000-0008-0000-0100-00000D080000}"/>
            </a:ext>
          </a:extLst>
        </xdr:cNvPr>
        <xdr:cNvPicPr>
          <a:picLocks noChangeAspect="1"/>
        </xdr:cNvPicPr>
      </xdr:nvPicPr>
      <xdr:blipFill rotWithShape="1">
        <a:blip xmlns:r="http://schemas.openxmlformats.org/officeDocument/2006/relationships" r:embed="rId2" cstate="print"/>
        <a:srcRect t="-20281" b="20281"/>
        <a:stretch/>
      </xdr:blipFill>
      <xdr:spPr bwMode="auto">
        <a:xfrm>
          <a:off x="5431155" y="561600"/>
          <a:ext cx="133350" cy="1333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428625</xdr:colOff>
      <xdr:row>3</xdr:row>
      <xdr:rowOff>9525</xdr:rowOff>
    </xdr:from>
    <xdr:ext cx="128905" cy="128905"/>
    <xdr:pic>
      <xdr:nvPicPr>
        <xdr:cNvPr id="2" name="Picture 1" descr="chevron_050mm.jpg">
          <a:hlinkClick xmlns:r="http://schemas.openxmlformats.org/officeDocument/2006/relationships" r:id="rId1"/>
          <a:extLst>
            <a:ext uri="{FF2B5EF4-FFF2-40B4-BE49-F238E27FC236}">
              <a16:creationId xmlns:a16="http://schemas.microsoft.com/office/drawing/2014/main" id="{33811064-548B-4A6F-A857-AC25ED3EEF10}"/>
            </a:ext>
          </a:extLst>
        </xdr:cNvPr>
        <xdr:cNvPicPr>
          <a:picLocks noChangeAspect="1"/>
        </xdr:cNvPicPr>
      </xdr:nvPicPr>
      <xdr:blipFill>
        <a:blip xmlns:r="http://schemas.openxmlformats.org/officeDocument/2006/relationships" r:embed="rId2" cstate="print"/>
        <a:srcRect/>
        <a:stretch>
          <a:fillRect/>
        </a:stretch>
      </xdr:blipFill>
      <xdr:spPr bwMode="auto">
        <a:xfrm>
          <a:off x="6899275" y="669925"/>
          <a:ext cx="128905" cy="12890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9</xdr:col>
      <xdr:colOff>736600</xdr:colOff>
      <xdr:row>1</xdr:row>
      <xdr:rowOff>222250</xdr:rowOff>
    </xdr:from>
    <xdr:to>
      <xdr:col>10</xdr:col>
      <xdr:colOff>0</xdr:colOff>
      <xdr:row>2</xdr:row>
      <xdr:rowOff>101600</xdr:rowOff>
    </xdr:to>
    <xdr:pic>
      <xdr:nvPicPr>
        <xdr:cNvPr id="14349" name="Picture 1" descr="chevron_050mm.jpg">
          <a:hlinkClick xmlns:r="http://schemas.openxmlformats.org/officeDocument/2006/relationships" r:id="rId1"/>
          <a:extLst>
            <a:ext uri="{FF2B5EF4-FFF2-40B4-BE49-F238E27FC236}">
              <a16:creationId xmlns:a16="http://schemas.microsoft.com/office/drawing/2014/main" id="{00000000-0008-0000-0B00-00000D380000}"/>
            </a:ext>
          </a:extLst>
        </xdr:cNvPr>
        <xdr:cNvPicPr>
          <a:picLocks noChangeAspect="1"/>
        </xdr:cNvPicPr>
      </xdr:nvPicPr>
      <xdr:blipFill>
        <a:blip xmlns:r="http://schemas.openxmlformats.org/officeDocument/2006/relationships" r:embed="rId2" cstate="print"/>
        <a:srcRect/>
        <a:stretch>
          <a:fillRect/>
        </a:stretch>
      </xdr:blipFill>
      <xdr:spPr bwMode="auto">
        <a:xfrm>
          <a:off x="4781550" y="425450"/>
          <a:ext cx="171450" cy="1397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495300</xdr:colOff>
      <xdr:row>1</xdr:row>
      <xdr:rowOff>222250</xdr:rowOff>
    </xdr:from>
    <xdr:to>
      <xdr:col>12</xdr:col>
      <xdr:colOff>30480</xdr:colOff>
      <xdr:row>2</xdr:row>
      <xdr:rowOff>101600</xdr:rowOff>
    </xdr:to>
    <xdr:pic>
      <xdr:nvPicPr>
        <xdr:cNvPr id="15373" name="Picture 1" descr="chevron_050mm.jpg">
          <a:hlinkClick xmlns:r="http://schemas.openxmlformats.org/officeDocument/2006/relationships" r:id="rId1"/>
          <a:extLst>
            <a:ext uri="{FF2B5EF4-FFF2-40B4-BE49-F238E27FC236}">
              <a16:creationId xmlns:a16="http://schemas.microsoft.com/office/drawing/2014/main" id="{00000000-0008-0000-0C00-00000D3C0000}"/>
            </a:ext>
          </a:extLst>
        </xdr:cNvPr>
        <xdr:cNvPicPr>
          <a:picLocks noChangeAspect="1"/>
        </xdr:cNvPicPr>
      </xdr:nvPicPr>
      <xdr:blipFill>
        <a:blip xmlns:r="http://schemas.openxmlformats.org/officeDocument/2006/relationships" r:embed="rId2" cstate="print"/>
        <a:srcRect/>
        <a:stretch>
          <a:fillRect/>
        </a:stretch>
      </xdr:blipFill>
      <xdr:spPr bwMode="auto">
        <a:xfrm>
          <a:off x="4406900" y="425450"/>
          <a:ext cx="151130" cy="1397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704850</xdr:colOff>
      <xdr:row>1</xdr:row>
      <xdr:rowOff>228600</xdr:rowOff>
    </xdr:from>
    <xdr:to>
      <xdr:col>9</xdr:col>
      <xdr:colOff>876300</xdr:colOff>
      <xdr:row>2</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2A168159-2447-4F22-9764-801251EB9266}"/>
            </a:ext>
          </a:extLst>
        </xdr:cNvPr>
        <xdr:cNvPicPr>
          <a:picLocks noChangeAspect="1"/>
        </xdr:cNvPicPr>
      </xdr:nvPicPr>
      <xdr:blipFill>
        <a:blip xmlns:r="http://schemas.openxmlformats.org/officeDocument/2006/relationships" r:embed="rId2" cstate="print"/>
        <a:srcRect/>
        <a:stretch>
          <a:fillRect/>
        </a:stretch>
      </xdr:blipFill>
      <xdr:spPr bwMode="auto">
        <a:xfrm>
          <a:off x="4749800" y="431800"/>
          <a:ext cx="171450" cy="1397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0</xdr:colOff>
      <xdr:row>1</xdr:row>
      <xdr:rowOff>228600</xdr:rowOff>
    </xdr:from>
    <xdr:to>
      <xdr:col>9</xdr:col>
      <xdr:colOff>181610</xdr:colOff>
      <xdr:row>2</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B86CBED5-94A6-4195-9B0F-2DC6A2376900}"/>
            </a:ext>
          </a:extLst>
        </xdr:cNvPr>
        <xdr:cNvPicPr>
          <a:picLocks noChangeAspect="1"/>
        </xdr:cNvPicPr>
      </xdr:nvPicPr>
      <xdr:blipFill>
        <a:blip xmlns:r="http://schemas.openxmlformats.org/officeDocument/2006/relationships" r:embed="rId2" cstate="print"/>
        <a:srcRect/>
        <a:stretch>
          <a:fillRect/>
        </a:stretch>
      </xdr:blipFill>
      <xdr:spPr bwMode="auto">
        <a:xfrm>
          <a:off x="4749800" y="431800"/>
          <a:ext cx="171450" cy="1397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0</xdr:colOff>
      <xdr:row>1</xdr:row>
      <xdr:rowOff>228600</xdr:rowOff>
    </xdr:from>
    <xdr:to>
      <xdr:col>8</xdr:col>
      <xdr:colOff>173990</xdr:colOff>
      <xdr:row>2</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EDDBA431-D0FE-4E24-9717-38913D77564D}"/>
            </a:ext>
          </a:extLst>
        </xdr:cNvPr>
        <xdr:cNvPicPr>
          <a:picLocks noChangeAspect="1"/>
        </xdr:cNvPicPr>
      </xdr:nvPicPr>
      <xdr:blipFill>
        <a:blip xmlns:r="http://schemas.openxmlformats.org/officeDocument/2006/relationships" r:embed="rId2" cstate="print"/>
        <a:srcRect/>
        <a:stretch>
          <a:fillRect/>
        </a:stretch>
      </xdr:blipFill>
      <xdr:spPr bwMode="auto">
        <a:xfrm>
          <a:off x="4584700" y="431800"/>
          <a:ext cx="171450" cy="1397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657225</xdr:colOff>
      <xdr:row>3</xdr:row>
      <xdr:rowOff>38100</xdr:rowOff>
    </xdr:from>
    <xdr:to>
      <xdr:col>8</xdr:col>
      <xdr:colOff>787400</xdr:colOff>
      <xdr:row>3</xdr:row>
      <xdr:rowOff>171450</xdr:rowOff>
    </xdr:to>
    <xdr:pic>
      <xdr:nvPicPr>
        <xdr:cNvPr id="18445" name="Picture 1" descr="chevron_050mm.jpg">
          <a:hlinkClick xmlns:r="http://schemas.openxmlformats.org/officeDocument/2006/relationships" r:id="rId1"/>
          <a:extLst>
            <a:ext uri="{FF2B5EF4-FFF2-40B4-BE49-F238E27FC236}">
              <a16:creationId xmlns:a16="http://schemas.microsoft.com/office/drawing/2014/main" id="{00000000-0008-0000-0E00-00000D480000}"/>
            </a:ext>
          </a:extLst>
        </xdr:cNvPr>
        <xdr:cNvPicPr>
          <a:picLocks noChangeAspect="1"/>
        </xdr:cNvPicPr>
      </xdr:nvPicPr>
      <xdr:blipFill>
        <a:blip xmlns:r="http://schemas.openxmlformats.org/officeDocument/2006/relationships" r:embed="rId2" cstate="print"/>
        <a:srcRect/>
        <a:stretch>
          <a:fillRect/>
        </a:stretch>
      </xdr:blipFill>
      <xdr:spPr bwMode="auto">
        <a:xfrm>
          <a:off x="4810125" y="685800"/>
          <a:ext cx="133350" cy="1333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15</xdr:col>
      <xdr:colOff>28575</xdr:colOff>
      <xdr:row>2</xdr:row>
      <xdr:rowOff>142875</xdr:rowOff>
    </xdr:from>
    <xdr:to>
      <xdr:col>15</xdr:col>
      <xdr:colOff>158750</xdr:colOff>
      <xdr:row>3</xdr:row>
      <xdr:rowOff>76200</xdr:rowOff>
    </xdr:to>
    <xdr:pic>
      <xdr:nvPicPr>
        <xdr:cNvPr id="19469" name="Picture 1" descr="chevron_050mm.jpg">
          <a:hlinkClick xmlns:r="http://schemas.openxmlformats.org/officeDocument/2006/relationships" r:id="rId1"/>
          <a:extLst>
            <a:ext uri="{FF2B5EF4-FFF2-40B4-BE49-F238E27FC236}">
              <a16:creationId xmlns:a16="http://schemas.microsoft.com/office/drawing/2014/main" id="{00000000-0008-0000-0F00-00000D4C0000}"/>
            </a:ext>
          </a:extLst>
        </xdr:cNvPr>
        <xdr:cNvPicPr>
          <a:picLocks noChangeAspect="1"/>
        </xdr:cNvPicPr>
      </xdr:nvPicPr>
      <xdr:blipFill>
        <a:blip xmlns:r="http://schemas.openxmlformats.org/officeDocument/2006/relationships" r:embed="rId2" cstate="print"/>
        <a:srcRect/>
        <a:stretch>
          <a:fillRect/>
        </a:stretch>
      </xdr:blipFill>
      <xdr:spPr bwMode="auto">
        <a:xfrm>
          <a:off x="5095875" y="723900"/>
          <a:ext cx="133350" cy="1333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1200150</xdr:colOff>
      <xdr:row>2</xdr:row>
      <xdr:rowOff>180975</xdr:rowOff>
    </xdr:from>
    <xdr:to>
      <xdr:col>3</xdr:col>
      <xdr:colOff>1333500</xdr:colOff>
      <xdr:row>3</xdr:row>
      <xdr:rowOff>114300</xdr:rowOff>
    </xdr:to>
    <xdr:pic>
      <xdr:nvPicPr>
        <xdr:cNvPr id="20493" name="Picture 1" descr="chevron_050mm.jpg">
          <a:hlinkClick xmlns:r="http://schemas.openxmlformats.org/officeDocument/2006/relationships" r:id="rId1"/>
          <a:extLst>
            <a:ext uri="{FF2B5EF4-FFF2-40B4-BE49-F238E27FC236}">
              <a16:creationId xmlns:a16="http://schemas.microsoft.com/office/drawing/2014/main" id="{00000000-0008-0000-1000-00000D500000}"/>
            </a:ext>
          </a:extLst>
        </xdr:cNvPr>
        <xdr:cNvPicPr>
          <a:picLocks noChangeAspect="1"/>
        </xdr:cNvPicPr>
      </xdr:nvPicPr>
      <xdr:blipFill>
        <a:blip xmlns:r="http://schemas.openxmlformats.org/officeDocument/2006/relationships" r:embed="rId2" cstate="print"/>
        <a:srcRect/>
        <a:stretch>
          <a:fillRect/>
        </a:stretch>
      </xdr:blipFill>
      <xdr:spPr bwMode="auto">
        <a:xfrm>
          <a:off x="4038600" y="628650"/>
          <a:ext cx="133350" cy="1333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523875</xdr:colOff>
      <xdr:row>1</xdr:row>
      <xdr:rowOff>238125</xdr:rowOff>
    </xdr:from>
    <xdr:to>
      <xdr:col>5</xdr:col>
      <xdr:colOff>657225</xdr:colOff>
      <xdr:row>2</xdr:row>
      <xdr:rowOff>123825</xdr:rowOff>
    </xdr:to>
    <xdr:pic>
      <xdr:nvPicPr>
        <xdr:cNvPr id="21517" name="Picture 1" descr="chevron_050mm.jpg">
          <a:hlinkClick xmlns:r="http://schemas.openxmlformats.org/officeDocument/2006/relationships" r:id="rId1"/>
          <a:extLst>
            <a:ext uri="{FF2B5EF4-FFF2-40B4-BE49-F238E27FC236}">
              <a16:creationId xmlns:a16="http://schemas.microsoft.com/office/drawing/2014/main" id="{00000000-0008-0000-1100-00000D540000}"/>
            </a:ext>
          </a:extLst>
        </xdr:cNvPr>
        <xdr:cNvPicPr>
          <a:picLocks noChangeAspect="1"/>
        </xdr:cNvPicPr>
      </xdr:nvPicPr>
      <xdr:blipFill>
        <a:blip xmlns:r="http://schemas.openxmlformats.org/officeDocument/2006/relationships" r:embed="rId2" cstate="print"/>
        <a:srcRect/>
        <a:stretch>
          <a:fillRect/>
        </a:stretch>
      </xdr:blipFill>
      <xdr:spPr bwMode="auto">
        <a:xfrm>
          <a:off x="4686300" y="438150"/>
          <a:ext cx="133350" cy="133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438150</xdr:colOff>
      <xdr:row>1</xdr:row>
      <xdr:rowOff>190500</xdr:rowOff>
    </xdr:from>
    <xdr:to>
      <xdr:col>8</xdr:col>
      <xdr:colOff>0</xdr:colOff>
      <xdr:row>2</xdr:row>
      <xdr:rowOff>123825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667375" y="390525"/>
          <a:ext cx="133350" cy="1333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609600</xdr:colOff>
      <xdr:row>1</xdr:row>
      <xdr:rowOff>333375</xdr:rowOff>
    </xdr:from>
    <xdr:to>
      <xdr:col>6</xdr:col>
      <xdr:colOff>742950</xdr:colOff>
      <xdr:row>1</xdr:row>
      <xdr:rowOff>463550</xdr:rowOff>
    </xdr:to>
    <xdr:pic>
      <xdr:nvPicPr>
        <xdr:cNvPr id="22541" name="Picture 1" descr="chevron_050mm.jpg">
          <a:hlinkClick xmlns:r="http://schemas.openxmlformats.org/officeDocument/2006/relationships" r:id="rId1"/>
          <a:extLst>
            <a:ext uri="{FF2B5EF4-FFF2-40B4-BE49-F238E27FC236}">
              <a16:creationId xmlns:a16="http://schemas.microsoft.com/office/drawing/2014/main" id="{00000000-0008-0000-1200-00000D580000}"/>
            </a:ext>
          </a:extLst>
        </xdr:cNvPr>
        <xdr:cNvPicPr>
          <a:picLocks noChangeAspect="1"/>
        </xdr:cNvPicPr>
      </xdr:nvPicPr>
      <xdr:blipFill>
        <a:blip xmlns:r="http://schemas.openxmlformats.org/officeDocument/2006/relationships" r:embed="rId2" cstate="print"/>
        <a:srcRect/>
        <a:stretch>
          <a:fillRect/>
        </a:stretch>
      </xdr:blipFill>
      <xdr:spPr bwMode="auto">
        <a:xfrm>
          <a:off x="4867275" y="533400"/>
          <a:ext cx="133350" cy="13335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552450</xdr:colOff>
      <xdr:row>2</xdr:row>
      <xdr:rowOff>0</xdr:rowOff>
    </xdr:from>
    <xdr:to>
      <xdr:col>8</xdr:col>
      <xdr:colOff>685800</xdr:colOff>
      <xdr:row>2</xdr:row>
      <xdr:rowOff>142875</xdr:rowOff>
    </xdr:to>
    <xdr:pic>
      <xdr:nvPicPr>
        <xdr:cNvPr id="23565" name="Picture 1" descr="chevron_050mm.jpg">
          <a:hlinkClick xmlns:r="http://schemas.openxmlformats.org/officeDocument/2006/relationships" r:id="rId1"/>
          <a:extLst>
            <a:ext uri="{FF2B5EF4-FFF2-40B4-BE49-F238E27FC236}">
              <a16:creationId xmlns:a16="http://schemas.microsoft.com/office/drawing/2014/main" id="{00000000-0008-0000-1300-00000D5C0000}"/>
            </a:ext>
          </a:extLst>
        </xdr:cNvPr>
        <xdr:cNvPicPr>
          <a:picLocks noChangeAspect="1"/>
        </xdr:cNvPicPr>
      </xdr:nvPicPr>
      <xdr:blipFill>
        <a:blip xmlns:r="http://schemas.openxmlformats.org/officeDocument/2006/relationships" r:embed="rId2" cstate="print"/>
        <a:srcRect/>
        <a:stretch>
          <a:fillRect/>
        </a:stretch>
      </xdr:blipFill>
      <xdr:spPr bwMode="auto">
        <a:xfrm>
          <a:off x="5305425" y="581025"/>
          <a:ext cx="133350" cy="13335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02604F93-5331-4B0D-A3D5-227FB5210144}"/>
            </a:ext>
          </a:extLst>
        </xdr:cNvPr>
        <xdr:cNvPicPr>
          <a:picLocks noChangeAspect="1"/>
        </xdr:cNvPicPr>
      </xdr:nvPicPr>
      <xdr:blipFill>
        <a:blip xmlns:r="http://schemas.openxmlformats.org/officeDocument/2006/relationships" r:embed="rId2" cstate="print"/>
        <a:srcRect/>
        <a:stretch>
          <a:fillRect/>
        </a:stretch>
      </xdr:blipFill>
      <xdr:spPr bwMode="auto">
        <a:xfrm>
          <a:off x="591185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7DB1D825-002A-4E7F-9F75-F41C508EAF87}"/>
            </a:ext>
          </a:extLst>
        </xdr:cNvPr>
        <xdr:cNvPicPr>
          <a:picLocks noChangeAspect="1"/>
        </xdr:cNvPicPr>
      </xdr:nvPicPr>
      <xdr:blipFill>
        <a:blip xmlns:r="http://schemas.openxmlformats.org/officeDocument/2006/relationships" r:embed="rId2" cstate="print"/>
        <a:srcRect/>
        <a:stretch>
          <a:fillRect/>
        </a:stretch>
      </xdr:blipFill>
      <xdr:spPr bwMode="auto">
        <a:xfrm>
          <a:off x="5493808" y="9549341"/>
          <a:ext cx="133350" cy="138642"/>
        </a:xfrm>
        <a:prstGeom prst="rect">
          <a:avLst/>
        </a:prstGeom>
        <a:noFill/>
        <a:ln w="9525">
          <a:noFill/>
          <a:miter lim="800000"/>
          <a:headEnd/>
          <a:tailEnd/>
        </a:ln>
      </xdr:spPr>
    </xdr:pic>
    <xdr:clientData/>
  </xdr:oneCellAnchor>
</xdr:wsDr>
</file>

<file path=xl/drawings/drawing23.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695325</xdr:colOff>
      <xdr:row>2</xdr:row>
      <xdr:rowOff>0</xdr:rowOff>
    </xdr:from>
    <xdr:to>
      <xdr:col>7</xdr:col>
      <xdr:colOff>835025</xdr:colOff>
      <xdr:row>2</xdr:row>
      <xdr:rowOff>140335</xdr:rowOff>
    </xdr:to>
    <xdr:pic>
      <xdr:nvPicPr>
        <xdr:cNvPr id="7" name="Picture 1" descr="chevron_050mm.jpg">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srcRect/>
        <a:stretch>
          <a:fillRect/>
        </a:stretch>
      </xdr:blipFill>
      <xdr:spPr bwMode="auto">
        <a:xfrm>
          <a:off x="5981700" y="447675"/>
          <a:ext cx="133350" cy="13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695325</xdr:colOff>
      <xdr:row>1</xdr:row>
      <xdr:rowOff>209550</xdr:rowOff>
    </xdr:from>
    <xdr:to>
      <xdr:col>6</xdr:col>
      <xdr:colOff>835025</xdr:colOff>
      <xdr:row>2</xdr:row>
      <xdr:rowOff>104140</xdr:rowOff>
    </xdr:to>
    <xdr:pic>
      <xdr:nvPicPr>
        <xdr:cNvPr id="7181" name="Picture 1" descr="chevron_050mm.jpg">
          <a:hlinkClick xmlns:r="http://schemas.openxmlformats.org/officeDocument/2006/relationships" r:id="rId1"/>
          <a:extLst>
            <a:ext uri="{FF2B5EF4-FFF2-40B4-BE49-F238E27FC236}">
              <a16:creationId xmlns:a16="http://schemas.microsoft.com/office/drawing/2014/main" id="{00000000-0008-0000-0400-00000D1C0000}"/>
            </a:ext>
          </a:extLst>
        </xdr:cNvPr>
        <xdr:cNvPicPr>
          <a:picLocks noChangeAspect="1"/>
        </xdr:cNvPicPr>
      </xdr:nvPicPr>
      <xdr:blipFill>
        <a:blip xmlns:r="http://schemas.openxmlformats.org/officeDocument/2006/relationships" r:embed="rId2" cstate="print"/>
        <a:srcRect/>
        <a:stretch>
          <a:fillRect/>
        </a:stretch>
      </xdr:blipFill>
      <xdr:spPr bwMode="auto">
        <a:xfrm>
          <a:off x="5105400" y="409575"/>
          <a:ext cx="133350" cy="133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596900</xdr:colOff>
      <xdr:row>1</xdr:row>
      <xdr:rowOff>238125</xdr:rowOff>
    </xdr:from>
    <xdr:to>
      <xdr:col>8</xdr:col>
      <xdr:colOff>730250</xdr:colOff>
      <xdr:row>2</xdr:row>
      <xdr:rowOff>114300</xdr:rowOff>
    </xdr:to>
    <xdr:pic>
      <xdr:nvPicPr>
        <xdr:cNvPr id="3" name="Picture 1" descr="chevron_050mm.jpg">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7445375" y="438150"/>
          <a:ext cx="133350" cy="133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434340</xdr:colOff>
      <xdr:row>1</xdr:row>
      <xdr:rowOff>127635</xdr:rowOff>
    </xdr:from>
    <xdr:to>
      <xdr:col>9</xdr:col>
      <xdr:colOff>564515</xdr:colOff>
      <xdr:row>2</xdr:row>
      <xdr:rowOff>10160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463540" y="333375"/>
          <a:ext cx="133350" cy="13716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409575</xdr:colOff>
      <xdr:row>1</xdr:row>
      <xdr:rowOff>219075</xdr:rowOff>
    </xdr:from>
    <xdr:to>
      <xdr:col>11</xdr:col>
      <xdr:colOff>541020</xdr:colOff>
      <xdr:row>2</xdr:row>
      <xdr:rowOff>106680</xdr:rowOff>
    </xdr:to>
    <xdr:pic>
      <xdr:nvPicPr>
        <xdr:cNvPr id="10253" name="Picture 1" descr="chevron_050mm.jpg">
          <a:hlinkClick xmlns:r="http://schemas.openxmlformats.org/officeDocument/2006/relationships" r:id="rId1"/>
          <a:extLst>
            <a:ext uri="{FF2B5EF4-FFF2-40B4-BE49-F238E27FC236}">
              <a16:creationId xmlns:a16="http://schemas.microsoft.com/office/drawing/2014/main" id="{00000000-0008-0000-0700-00000D280000}"/>
            </a:ext>
          </a:extLst>
        </xdr:cNvPr>
        <xdr:cNvPicPr>
          <a:picLocks noChangeAspect="1"/>
        </xdr:cNvPicPr>
      </xdr:nvPicPr>
      <xdr:blipFill>
        <a:blip xmlns:r="http://schemas.openxmlformats.org/officeDocument/2006/relationships" r:embed="rId2" cstate="print"/>
        <a:srcRect/>
        <a:stretch>
          <a:fillRect/>
        </a:stretch>
      </xdr:blipFill>
      <xdr:spPr bwMode="auto">
        <a:xfrm>
          <a:off x="5676900" y="419100"/>
          <a:ext cx="133350" cy="133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615950</xdr:colOff>
      <xdr:row>1</xdr:row>
      <xdr:rowOff>225425</xdr:rowOff>
    </xdr:from>
    <xdr:to>
      <xdr:col>6</xdr:col>
      <xdr:colOff>9525</xdr:colOff>
      <xdr:row>2</xdr:row>
      <xdr:rowOff>114300</xdr:rowOff>
    </xdr:to>
    <xdr:pic>
      <xdr:nvPicPr>
        <xdr:cNvPr id="11277" name="Picture 1" descr="chevron_050mm.jpg">
          <a:hlinkClick xmlns:r="http://schemas.openxmlformats.org/officeDocument/2006/relationships" r:id="rId1"/>
          <a:extLst>
            <a:ext uri="{FF2B5EF4-FFF2-40B4-BE49-F238E27FC236}">
              <a16:creationId xmlns:a16="http://schemas.microsoft.com/office/drawing/2014/main" id="{00000000-0008-0000-0800-00000D2C0000}"/>
            </a:ext>
          </a:extLst>
        </xdr:cNvPr>
        <xdr:cNvPicPr>
          <a:picLocks noChangeAspect="1"/>
        </xdr:cNvPicPr>
      </xdr:nvPicPr>
      <xdr:blipFill>
        <a:blip xmlns:r="http://schemas.openxmlformats.org/officeDocument/2006/relationships" r:embed="rId2" cstate="print"/>
        <a:srcRect/>
        <a:stretch>
          <a:fillRect/>
        </a:stretch>
      </xdr:blipFill>
      <xdr:spPr bwMode="auto">
        <a:xfrm>
          <a:off x="5330825" y="425450"/>
          <a:ext cx="127000" cy="1460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238125</xdr:colOff>
      <xdr:row>2</xdr:row>
      <xdr:rowOff>190500</xdr:rowOff>
    </xdr:from>
    <xdr:to>
      <xdr:col>7</xdr:col>
      <xdr:colOff>371475</xdr:colOff>
      <xdr:row>3</xdr:row>
      <xdr:rowOff>123825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429250" y="771525"/>
          <a:ext cx="133350" cy="133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showGridLines="0" tabSelected="1" zoomScaleNormal="100" workbookViewId="0"/>
  </sheetViews>
  <sheetFormatPr defaultColWidth="9.453125" defaultRowHeight="16.399999999999999" customHeight="1" x14ac:dyDescent="0.25"/>
  <cols>
    <col min="1" max="1" width="12" style="27" customWidth="1"/>
    <col min="2" max="2" width="3" style="64" customWidth="1"/>
    <col min="3" max="3" width="70.54296875" style="27" customWidth="1"/>
    <col min="4" max="4" width="5.453125" style="27" customWidth="1"/>
    <col min="5" max="8" width="9.453125" style="27"/>
    <col min="9" max="9" width="9.453125" style="27" customWidth="1"/>
    <col min="10" max="16384" width="9.453125" style="27"/>
  </cols>
  <sheetData>
    <row r="1" spans="1:9" ht="16.399999999999999" customHeight="1" x14ac:dyDescent="0.25">
      <c r="A1" s="34"/>
      <c r="C1" s="39"/>
    </row>
    <row r="2" spans="1:9" ht="20.149999999999999" customHeight="1" x14ac:dyDescent="0.25">
      <c r="A2" s="28" t="s">
        <v>0</v>
      </c>
      <c r="B2" s="65"/>
    </row>
    <row r="4" spans="1:9" ht="20.149999999999999" customHeight="1" x14ac:dyDescent="0.25">
      <c r="A4" s="29" t="s">
        <v>1</v>
      </c>
      <c r="B4" s="66"/>
    </row>
    <row r="5" spans="1:9" ht="16.399999999999999" customHeight="1" x14ac:dyDescent="0.25">
      <c r="A5" s="30" t="s">
        <v>2</v>
      </c>
      <c r="B5" s="67"/>
      <c r="C5" s="53" t="s">
        <v>3</v>
      </c>
      <c r="D5" s="30"/>
      <c r="E5" s="30"/>
      <c r="F5" s="30"/>
      <c r="G5" s="30"/>
      <c r="H5" s="30"/>
      <c r="I5" s="30"/>
    </row>
    <row r="6" spans="1:9" ht="16.399999999999999" customHeight="1" x14ac:dyDescent="0.25">
      <c r="A6" s="30" t="s">
        <v>4</v>
      </c>
      <c r="B6" s="67" t="s">
        <v>5</v>
      </c>
      <c r="C6" s="37" t="s">
        <v>6</v>
      </c>
      <c r="D6" s="30"/>
      <c r="E6" s="30"/>
      <c r="F6" s="30"/>
      <c r="G6" s="30"/>
      <c r="H6" s="30"/>
      <c r="I6" s="30"/>
    </row>
    <row r="7" spans="1:9" ht="16.399999999999999" customHeight="1" x14ac:dyDescent="0.25">
      <c r="A7" s="30" t="s">
        <v>7</v>
      </c>
      <c r="B7" s="67"/>
      <c r="C7" s="37" t="s">
        <v>8</v>
      </c>
      <c r="D7" s="30"/>
      <c r="E7" s="30"/>
      <c r="F7" s="30"/>
      <c r="G7" s="30"/>
      <c r="H7" s="30"/>
      <c r="I7" s="30"/>
    </row>
    <row r="8" spans="1:9" ht="16.399999999999999" customHeight="1" x14ac:dyDescent="0.25">
      <c r="A8" s="30" t="s">
        <v>9</v>
      </c>
      <c r="B8" s="67"/>
      <c r="C8" s="37" t="s">
        <v>10</v>
      </c>
      <c r="D8" s="30"/>
      <c r="E8" s="30"/>
      <c r="F8" s="30"/>
      <c r="G8" s="30"/>
      <c r="H8" s="30"/>
      <c r="I8" s="30"/>
    </row>
    <row r="9" spans="1:9" ht="16.399999999999999" customHeight="1" x14ac:dyDescent="0.25">
      <c r="A9" s="30" t="s">
        <v>11</v>
      </c>
      <c r="B9" s="67"/>
      <c r="C9" s="37" t="s">
        <v>12</v>
      </c>
      <c r="D9" s="30"/>
      <c r="E9" s="30"/>
      <c r="F9" s="30"/>
      <c r="G9" s="30"/>
      <c r="H9" s="30"/>
      <c r="I9" s="30"/>
    </row>
    <row r="10" spans="1:9" ht="16.399999999999999" customHeight="1" x14ac:dyDescent="0.25">
      <c r="A10" s="30" t="s">
        <v>13</v>
      </c>
      <c r="B10" s="67"/>
      <c r="C10" s="37" t="s">
        <v>14</v>
      </c>
      <c r="D10" s="30"/>
      <c r="E10" s="30"/>
      <c r="F10" s="30"/>
      <c r="G10" s="30"/>
      <c r="H10" s="30"/>
      <c r="I10" s="30"/>
    </row>
    <row r="11" spans="1:9" ht="16.399999999999999" customHeight="1" x14ac:dyDescent="0.25">
      <c r="A11" s="30" t="s">
        <v>15</v>
      </c>
      <c r="B11" s="67"/>
      <c r="C11" s="37" t="s">
        <v>16</v>
      </c>
      <c r="D11" s="30"/>
      <c r="E11" s="30"/>
      <c r="F11" s="30"/>
      <c r="G11" s="30"/>
      <c r="H11" s="30"/>
      <c r="I11" s="30"/>
    </row>
    <row r="12" spans="1:9" ht="16.399999999999999" customHeight="1" x14ac:dyDescent="0.25">
      <c r="A12" s="30" t="s">
        <v>17</v>
      </c>
      <c r="B12" s="67"/>
      <c r="C12" s="37" t="s">
        <v>18</v>
      </c>
      <c r="D12" s="30"/>
      <c r="E12" s="30"/>
      <c r="F12" s="30"/>
      <c r="G12" s="30"/>
      <c r="H12" s="30"/>
      <c r="I12" s="30"/>
    </row>
    <row r="13" spans="1:9" ht="16.399999999999999" customHeight="1" x14ac:dyDescent="0.25">
      <c r="A13" s="30" t="s">
        <v>19</v>
      </c>
      <c r="B13" s="67"/>
      <c r="C13" s="37" t="s">
        <v>20</v>
      </c>
      <c r="D13" s="30"/>
      <c r="E13" s="30"/>
      <c r="F13" s="30"/>
      <c r="G13" s="30"/>
      <c r="H13" s="30"/>
      <c r="I13" s="30"/>
    </row>
    <row r="14" spans="1:9" ht="16.399999999999999" customHeight="1" x14ac:dyDescent="0.25">
      <c r="A14" s="30" t="s">
        <v>21</v>
      </c>
      <c r="B14" s="67"/>
      <c r="C14" s="37" t="s">
        <v>22</v>
      </c>
      <c r="D14" s="30"/>
      <c r="E14" s="30"/>
      <c r="F14" s="30"/>
      <c r="G14" s="30"/>
      <c r="H14" s="30"/>
      <c r="I14" s="30"/>
    </row>
    <row r="15" spans="1:9" ht="16.399999999999999" customHeight="1" x14ac:dyDescent="0.25">
      <c r="A15" s="30" t="s">
        <v>23</v>
      </c>
      <c r="B15" s="67"/>
      <c r="C15" s="37" t="s">
        <v>24</v>
      </c>
      <c r="D15" s="30"/>
      <c r="E15" s="30"/>
      <c r="F15" s="30"/>
      <c r="G15" s="30"/>
      <c r="H15" s="30"/>
      <c r="I15" s="30"/>
    </row>
    <row r="16" spans="1:9" ht="16.399999999999999" customHeight="1" x14ac:dyDescent="0.25">
      <c r="A16" s="30" t="s">
        <v>25</v>
      </c>
      <c r="B16" s="67"/>
      <c r="C16" s="37" t="s">
        <v>26</v>
      </c>
      <c r="D16" s="30"/>
      <c r="E16" s="30"/>
      <c r="F16" s="30"/>
      <c r="G16" s="30"/>
      <c r="H16" s="30"/>
      <c r="I16" s="30"/>
    </row>
    <row r="17" spans="1:10" ht="16.399999999999999" customHeight="1" x14ac:dyDescent="0.25">
      <c r="A17" s="30" t="s">
        <v>27</v>
      </c>
      <c r="B17" s="67"/>
      <c r="C17" s="37" t="s">
        <v>28</v>
      </c>
      <c r="D17" s="30"/>
      <c r="E17" s="30"/>
      <c r="F17" s="30"/>
      <c r="G17" s="30"/>
      <c r="H17" s="30"/>
      <c r="I17" s="30"/>
    </row>
    <row r="18" spans="1:10" ht="20.149999999999999" customHeight="1" x14ac:dyDescent="0.25">
      <c r="A18" s="29" t="s">
        <v>29</v>
      </c>
      <c r="B18" s="67"/>
    </row>
    <row r="19" spans="1:10" ht="16.399999999999999" customHeight="1" x14ac:dyDescent="0.25">
      <c r="A19" s="30" t="s">
        <v>30</v>
      </c>
      <c r="B19" s="67"/>
      <c r="C19" s="37" t="s">
        <v>31</v>
      </c>
      <c r="D19" s="30"/>
      <c r="E19" s="30"/>
    </row>
    <row r="20" spans="1:10" ht="16.399999999999999" customHeight="1" x14ac:dyDescent="0.25">
      <c r="A20" s="30" t="s">
        <v>32</v>
      </c>
      <c r="B20" s="67"/>
      <c r="C20" s="37" t="s">
        <v>33</v>
      </c>
      <c r="D20" s="30"/>
      <c r="E20" s="30"/>
    </row>
    <row r="21" spans="1:10" ht="16.399999999999999" customHeight="1" x14ac:dyDescent="0.25">
      <c r="A21" s="30" t="s">
        <v>34</v>
      </c>
      <c r="B21" s="67"/>
      <c r="C21" s="37" t="s">
        <v>35</v>
      </c>
      <c r="D21" s="30"/>
      <c r="E21" s="30"/>
    </row>
    <row r="22" spans="1:10" ht="16.399999999999999" customHeight="1" x14ac:dyDescent="0.25">
      <c r="A22" s="30" t="s">
        <v>36</v>
      </c>
      <c r="B22" s="67"/>
      <c r="C22" s="37" t="s">
        <v>37</v>
      </c>
      <c r="D22" s="30"/>
      <c r="E22" s="30"/>
    </row>
    <row r="23" spans="1:10" ht="16.399999999999999" customHeight="1" x14ac:dyDescent="0.25">
      <c r="A23" s="30" t="s">
        <v>38</v>
      </c>
      <c r="B23" s="67"/>
      <c r="C23" s="37" t="s">
        <v>39</v>
      </c>
      <c r="D23" s="30"/>
      <c r="E23" s="30"/>
    </row>
    <row r="24" spans="1:10" ht="16.399999999999999" customHeight="1" x14ac:dyDescent="0.25">
      <c r="A24" s="30" t="s">
        <v>40</v>
      </c>
      <c r="B24" s="67"/>
      <c r="C24" s="37" t="s">
        <v>41</v>
      </c>
      <c r="D24" s="30"/>
      <c r="E24" s="30"/>
    </row>
    <row r="25" spans="1:10" ht="16.399999999999999" customHeight="1" x14ac:dyDescent="0.25">
      <c r="A25" s="30" t="s">
        <v>42</v>
      </c>
      <c r="B25" s="67"/>
      <c r="C25" s="37" t="s">
        <v>43</v>
      </c>
      <c r="D25" s="30"/>
      <c r="E25" s="30"/>
    </row>
    <row r="26" spans="1:10" ht="16.399999999999999" customHeight="1" x14ac:dyDescent="0.25">
      <c r="A26" s="30" t="s">
        <v>44</v>
      </c>
      <c r="B26" s="67"/>
      <c r="C26" s="37" t="s">
        <v>45</v>
      </c>
      <c r="D26" s="30"/>
      <c r="E26" s="30"/>
    </row>
    <row r="27" spans="1:10" ht="16.399999999999999" customHeight="1" x14ac:dyDescent="0.25">
      <c r="A27" s="30" t="s">
        <v>46</v>
      </c>
      <c r="B27" s="67"/>
      <c r="C27" s="37" t="s">
        <v>47</v>
      </c>
      <c r="D27" s="30"/>
      <c r="E27" s="30"/>
    </row>
    <row r="28" spans="1:10" ht="16.399999999999999" customHeight="1" x14ac:dyDescent="0.25">
      <c r="A28" s="30" t="s">
        <v>48</v>
      </c>
      <c r="B28" s="67"/>
      <c r="C28" s="37" t="s">
        <v>49</v>
      </c>
      <c r="D28" s="30"/>
      <c r="E28" s="30"/>
    </row>
    <row r="29" spans="1:10" ht="16.399999999999999" customHeight="1" x14ac:dyDescent="0.25">
      <c r="A29" s="30" t="s">
        <v>50</v>
      </c>
      <c r="B29" s="67"/>
      <c r="C29" s="38" t="s">
        <v>51</v>
      </c>
      <c r="D29" s="30"/>
      <c r="E29" s="30"/>
    </row>
    <row r="30" spans="1:10" ht="20.149999999999999" customHeight="1" x14ac:dyDescent="0.25">
      <c r="A30" s="29" t="s">
        <v>52</v>
      </c>
      <c r="B30" s="67"/>
    </row>
    <row r="31" spans="1:10" ht="34.4" customHeight="1" x14ac:dyDescent="0.25">
      <c r="A31" s="30" t="s">
        <v>53</v>
      </c>
      <c r="B31" s="67"/>
      <c r="C31" s="38" t="s">
        <v>54</v>
      </c>
      <c r="D31" s="31"/>
      <c r="E31" s="31"/>
      <c r="F31" s="31"/>
      <c r="G31" s="31"/>
      <c r="H31" s="31"/>
      <c r="I31" s="31"/>
      <c r="J31" s="31"/>
    </row>
    <row r="32" spans="1:10" ht="16.399999999999999" customHeight="1" x14ac:dyDescent="0.25">
      <c r="B32" s="67"/>
      <c r="C32" s="52"/>
    </row>
    <row r="34" spans="3:3" ht="31.4" customHeight="1" x14ac:dyDescent="0.25">
      <c r="C34" s="63" t="s">
        <v>55</v>
      </c>
    </row>
  </sheetData>
  <hyperlinks>
    <hyperlink ref="C5" location="'10-1'!A1" display="Nationale overschrijvingen via automatische weg, indeling naar aard" xr:uid="{00000000-0004-0000-0000-000000000000}"/>
    <hyperlink ref="C6" location="'10-2'!A1" display="Aantal betaalkaarten in omloop, onderscheid naar functie" xr:uid="{00000000-0004-0000-0000-000001000000}"/>
    <hyperlink ref="C7" location="'10-3'!A1" display="Betaalterminals en betalingen Banksys/Atos Worldline netwerk" xr:uid="{00000000-0004-0000-0000-000002000000}"/>
    <hyperlink ref="C8" location="'10-4-1(2-3)'!A1" display="Proton-verrichtingen - aantal kaarten" xr:uid="{00000000-0004-0000-0000-000003000000}"/>
    <hyperlink ref="C9" location="'10-4-1(2-3)'!A1" display="Proton-verrichtingen - aantal betaalterminals" xr:uid="{00000000-0004-0000-0000-000004000000}"/>
    <hyperlink ref="C10" location="'10-4-1(2-3)'!A1" display="Proton-verrichtingen - aantal laadbeurten" xr:uid="{00000000-0004-0000-0000-000005000000}"/>
    <hyperlink ref="C11" location="'10-5'!A1" display="Geldafhalingen aan bankautomaten" xr:uid="{00000000-0004-0000-0000-000006000000}"/>
    <hyperlink ref="C12" location="'10- 6'!A1" display="Transactionele websites (internetbankieren)" xr:uid="{00000000-0004-0000-0000-000007000000}"/>
    <hyperlink ref="C13" location="'10-7'!A1" display="Girale betalingsverrichtingen" xr:uid="{00000000-0004-0000-0000-000008000000}"/>
    <hyperlink ref="C14" location="'10-8'!A1" display="Raming van het gebruik van betaalinstrumenten in België" xr:uid="{00000000-0004-0000-0000-000009000000}"/>
    <hyperlink ref="C15" location="'10-9 '!A1" display="Verrichtingen door Belgen in het buitenland" xr:uid="{00000000-0004-0000-0000-00000A000000}"/>
    <hyperlink ref="C16" location="'10-10 '!A1" display="Grensoverschrijdende betalingen in EUR en in deviezen" xr:uid="{00000000-0004-0000-0000-00000B000000}"/>
    <hyperlink ref="C17" location="'10-11'!A1" display="Gebruik van betaalinstrumenten - Internationale vergelijking (gegevens 2008)" xr:uid="{00000000-0004-0000-0000-00000C000000}"/>
    <hyperlink ref="C19" location="'10-12'!A1" display="Aantal verrichtingen" xr:uid="{00000000-0004-0000-0000-00000D000000}"/>
    <hyperlink ref="C20" location="'10-13 '!A1" display="Elektronisch debet" xr:uid="{00000000-0004-0000-0000-00000E000000}"/>
    <hyperlink ref="C21" location="'10-14'!A1" display="Elektronisch credit" xr:uid="{00000000-0004-0000-0000-00000F000000}"/>
    <hyperlink ref="C22" location="'10-15 '!A1" display="Invorderingen via DOM'80" xr:uid="{00000000-0004-0000-0000-000010000000}"/>
    <hyperlink ref="C27" location="'10-19-1'!A1" display="TARGET : daggemiddelden van de betalingen van België  " xr:uid="{00000000-0004-0000-0000-000011000000}"/>
    <hyperlink ref="C28" location="'10-19-2'!A1" display="Betalingen via TARGET : relatief aandeel van de Europese landen " xr:uid="{00000000-0004-0000-0000-000012000000}"/>
    <hyperlink ref="C29" location="'10-19-3'!A1" display="TARGET : uitsplitsingen van de betalingen van België met andere Europese landen." xr:uid="{00000000-0004-0000-0000-000013000000}"/>
    <hyperlink ref="C31" location="'10-20'!A1" display="Verloop van het aantal uitgewisselde berichten en belang van de verschillende types berichten" xr:uid="{00000000-0004-0000-0000-000014000000}"/>
    <hyperlink ref="C25" location="'10-17 '!A1" display="ELLIPS : cliënten- en interbancaire transfers" xr:uid="{00000000-0004-0000-0000-000015000000}"/>
    <hyperlink ref="C26" location="'10-18 '!A1" display="ELLIPS : evolutie van de nationale en internationale verrichtingen" xr:uid="{00000000-0004-0000-0000-000016000000}"/>
    <hyperlink ref="C24" location="'10-15 '!A1" display="Invorderingen via DOM'80" xr:uid="{20DC57C3-44F5-4960-8631-0785B3D81909}"/>
    <hyperlink ref="C23" location="'10-15 '!A1" display="Invorderingen via DOM'80" xr:uid="{CDC5739C-0859-4C63-98DB-D157A19153A0}"/>
  </hyperlinks>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3"/>
  <sheetViews>
    <sheetView showGridLines="0" zoomScaleNormal="100" workbookViewId="0"/>
  </sheetViews>
  <sheetFormatPr defaultColWidth="8.54296875" defaultRowHeight="11" x14ac:dyDescent="0.25"/>
  <cols>
    <col min="1" max="1" width="2.54296875" style="1" customWidth="1"/>
    <col min="2" max="2" width="16.54296875" style="1" customWidth="1"/>
    <col min="3" max="3" width="14.453125" style="1" customWidth="1"/>
    <col min="4" max="4" width="9.453125" style="1" customWidth="1"/>
    <col min="5" max="6" width="12.453125" style="1" customWidth="1"/>
    <col min="7" max="7" width="12" style="1" customWidth="1"/>
    <col min="8" max="8" width="8.26953125" style="1" customWidth="1"/>
    <col min="9" max="9" width="8.453125" style="1" customWidth="1"/>
    <col min="10" max="10" width="6.54296875" style="1" customWidth="1"/>
    <col min="11" max="11" width="3" style="1" customWidth="1"/>
    <col min="12" max="12" width="6.54296875" style="1" customWidth="1"/>
    <col min="13" max="13" width="2.54296875" style="1" customWidth="1"/>
    <col min="14" max="14" width="6.54296875" style="1" customWidth="1"/>
    <col min="15" max="15" width="2.453125" style="1" customWidth="1"/>
    <col min="16" max="16" width="6.54296875" style="1" customWidth="1"/>
    <col min="17" max="17" width="8.54296875" style="1"/>
    <col min="18" max="18" width="10.453125" style="1" bestFit="1" customWidth="1"/>
    <col min="19" max="16384" width="8.54296875" style="1"/>
  </cols>
  <sheetData>
    <row r="1" spans="1:18" ht="16.399999999999999" customHeight="1" x14ac:dyDescent="0.25">
      <c r="A1" s="68"/>
      <c r="B1" s="69" t="s">
        <v>180</v>
      </c>
      <c r="C1" s="136"/>
      <c r="D1" s="68"/>
      <c r="E1" s="68"/>
      <c r="F1" s="68"/>
      <c r="G1" s="68"/>
    </row>
    <row r="2" spans="1:18" ht="30" customHeight="1" x14ac:dyDescent="0.25">
      <c r="A2" s="68"/>
      <c r="B2" s="238" t="s">
        <v>447</v>
      </c>
      <c r="C2" s="238"/>
      <c r="D2" s="238"/>
      <c r="E2" s="238"/>
      <c r="F2" s="238"/>
      <c r="G2" s="238"/>
    </row>
    <row r="3" spans="1:18" ht="16.399999999999999" customHeight="1" x14ac:dyDescent="0.25">
      <c r="A3" s="68"/>
      <c r="B3" s="137" t="s">
        <v>181</v>
      </c>
      <c r="C3" s="68"/>
      <c r="D3" s="68"/>
      <c r="E3" s="68"/>
      <c r="F3" s="68"/>
      <c r="G3" s="68"/>
    </row>
    <row r="4" spans="1:18" ht="16.399999999999999" customHeight="1" x14ac:dyDescent="0.25">
      <c r="B4" s="2"/>
    </row>
    <row r="5" spans="1:18" ht="40.4" customHeight="1" x14ac:dyDescent="0.25">
      <c r="B5" s="75" t="s">
        <v>182</v>
      </c>
      <c r="C5" s="76" t="s">
        <v>183</v>
      </c>
      <c r="D5" s="76" t="s">
        <v>184</v>
      </c>
      <c r="E5" s="76" t="s">
        <v>185</v>
      </c>
      <c r="F5" s="76" t="s">
        <v>186</v>
      </c>
      <c r="G5" s="76" t="s">
        <v>187</v>
      </c>
      <c r="H5" s="76" t="s">
        <v>188</v>
      </c>
    </row>
    <row r="6" spans="1:18" ht="16.399999999999999" customHeight="1" x14ac:dyDescent="0.25">
      <c r="B6" s="138" t="s">
        <v>189</v>
      </c>
      <c r="C6" s="139">
        <v>28.974</v>
      </c>
      <c r="D6" s="140">
        <v>9.6240000000000006</v>
      </c>
      <c r="E6" s="139">
        <v>58.914000000000001</v>
      </c>
      <c r="F6" s="141">
        <v>1.196</v>
      </c>
      <c r="G6" s="140">
        <v>1.4E-2</v>
      </c>
      <c r="H6" s="142">
        <v>1.2779999999999998</v>
      </c>
      <c r="J6" s="248"/>
      <c r="K6" s="249"/>
      <c r="L6" s="249"/>
      <c r="N6" s="9"/>
      <c r="P6" s="9"/>
      <c r="Q6" s="9"/>
    </row>
    <row r="7" spans="1:18" ht="16.399999999999999" customHeight="1" x14ac:dyDescent="0.25">
      <c r="B7" s="71" t="s">
        <v>190</v>
      </c>
      <c r="C7" s="143" t="s">
        <v>63</v>
      </c>
      <c r="D7" s="143" t="s">
        <v>63</v>
      </c>
      <c r="E7" s="143" t="s">
        <v>63</v>
      </c>
      <c r="F7" s="143" t="s">
        <v>63</v>
      </c>
      <c r="G7" s="149" t="s">
        <v>63</v>
      </c>
      <c r="H7" s="149" t="s">
        <v>63</v>
      </c>
      <c r="J7" s="248"/>
      <c r="K7" s="249"/>
      <c r="L7" s="249"/>
      <c r="N7" s="9"/>
      <c r="P7" s="9"/>
      <c r="Q7" s="9"/>
    </row>
    <row r="8" spans="1:18" ht="16.399999999999999" customHeight="1" x14ac:dyDescent="0.25">
      <c r="B8" s="71" t="s">
        <v>191</v>
      </c>
      <c r="C8" s="143">
        <v>16.465</v>
      </c>
      <c r="D8" s="144">
        <v>6.4340000000000002</v>
      </c>
      <c r="E8" s="143">
        <v>67.615499999999997</v>
      </c>
      <c r="F8" s="145">
        <v>3.3140000000000001</v>
      </c>
      <c r="G8" s="144">
        <v>3.121</v>
      </c>
      <c r="H8" s="146">
        <v>3.0510000000000002</v>
      </c>
      <c r="J8" s="248"/>
      <c r="K8" s="249"/>
      <c r="L8" s="249"/>
      <c r="N8" s="9"/>
      <c r="P8" s="9"/>
      <c r="Q8" s="9"/>
      <c r="R8" s="11"/>
    </row>
    <row r="9" spans="1:18" ht="16.399999999999999" customHeight="1" x14ac:dyDescent="0.25">
      <c r="B9" s="71" t="s">
        <v>192</v>
      </c>
      <c r="C9" s="143" t="s">
        <v>63</v>
      </c>
      <c r="D9" s="143" t="s">
        <v>63</v>
      </c>
      <c r="E9" s="143" t="s">
        <v>63</v>
      </c>
      <c r="F9" s="143" t="s">
        <v>63</v>
      </c>
      <c r="G9" s="149" t="s">
        <v>63</v>
      </c>
      <c r="H9" s="149" t="s">
        <v>63</v>
      </c>
      <c r="J9" s="248"/>
      <c r="K9" s="249"/>
      <c r="L9" s="249"/>
      <c r="N9" s="9"/>
      <c r="P9" s="9"/>
      <c r="Q9" s="9"/>
      <c r="R9" s="11"/>
    </row>
    <row r="10" spans="1:18" ht="16.399999999999999" customHeight="1" x14ac:dyDescent="0.25">
      <c r="B10" s="71" t="s">
        <v>193</v>
      </c>
      <c r="C10" s="143">
        <v>25.882999999999999</v>
      </c>
      <c r="D10" s="144">
        <v>36.411999999999999</v>
      </c>
      <c r="E10" s="143">
        <v>37.511000000000003</v>
      </c>
      <c r="F10" s="145">
        <v>4.3999999999999997E-2</v>
      </c>
      <c r="G10" s="144">
        <v>1.2999999999999999E-2</v>
      </c>
      <c r="H10" s="146">
        <v>0.106</v>
      </c>
      <c r="J10" s="248"/>
      <c r="K10" s="249"/>
      <c r="L10" s="249"/>
      <c r="N10" s="9"/>
      <c r="P10" s="9"/>
      <c r="Q10" s="9"/>
      <c r="R10" s="11"/>
    </row>
    <row r="11" spans="1:18" ht="16.399999999999999" customHeight="1" x14ac:dyDescent="0.25">
      <c r="B11" s="71" t="s">
        <v>194</v>
      </c>
      <c r="C11" s="143">
        <v>33.438000000000002</v>
      </c>
      <c r="D11" s="144">
        <v>0</v>
      </c>
      <c r="E11" s="143">
        <v>66.037999999999997</v>
      </c>
      <c r="F11" s="145">
        <v>0</v>
      </c>
      <c r="G11" s="144">
        <v>0</v>
      </c>
      <c r="H11" s="146">
        <v>0.52400000000000002</v>
      </c>
      <c r="J11" s="248"/>
      <c r="K11" s="249"/>
      <c r="L11" s="249"/>
      <c r="N11" s="9"/>
      <c r="P11" s="9"/>
      <c r="Q11" s="9"/>
      <c r="R11" s="11"/>
    </row>
    <row r="12" spans="1:18" ht="16.399999999999999" customHeight="1" x14ac:dyDescent="0.25">
      <c r="B12" s="138" t="s">
        <v>195</v>
      </c>
      <c r="C12" s="139">
        <v>28.137</v>
      </c>
      <c r="D12" s="140">
        <v>14.609</v>
      </c>
      <c r="E12" s="139">
        <v>49.341000000000001</v>
      </c>
      <c r="F12" s="141">
        <v>5.8609999999999998</v>
      </c>
      <c r="G12" s="140">
        <v>0.84</v>
      </c>
      <c r="H12" s="147">
        <v>1.2</v>
      </c>
      <c r="J12" s="248"/>
      <c r="K12" s="249"/>
      <c r="L12" s="249"/>
      <c r="N12" s="9"/>
      <c r="P12" s="9"/>
      <c r="Q12" s="9"/>
      <c r="R12" s="11"/>
    </row>
    <row r="13" spans="1:18" ht="16.399999999999999" customHeight="1" x14ac:dyDescent="0.25">
      <c r="B13" s="71" t="s">
        <v>196</v>
      </c>
      <c r="C13" s="143">
        <v>35.830999999999996</v>
      </c>
      <c r="D13" s="144">
        <v>0.04</v>
      </c>
      <c r="E13" s="143">
        <v>64.137</v>
      </c>
      <c r="F13" s="145">
        <v>2.7000000000000001E-3</v>
      </c>
      <c r="G13" s="144">
        <v>0</v>
      </c>
      <c r="H13" s="146">
        <v>8.0000000000000002E-3</v>
      </c>
      <c r="J13" s="248"/>
      <c r="K13" s="249"/>
      <c r="L13" s="249"/>
      <c r="N13" s="9"/>
      <c r="P13" s="9"/>
      <c r="Q13" s="9"/>
      <c r="R13" s="11"/>
    </row>
    <row r="14" spans="1:18" ht="16.399999999999999" customHeight="1" x14ac:dyDescent="0.25">
      <c r="B14" s="71" t="s">
        <v>197</v>
      </c>
      <c r="C14" s="148">
        <v>17.715</v>
      </c>
      <c r="D14" s="144">
        <v>16.928000000000001</v>
      </c>
      <c r="E14" s="143">
        <v>61.161999999999999</v>
      </c>
      <c r="F14" s="145">
        <v>0.25800000000000001</v>
      </c>
      <c r="G14" s="144">
        <v>3.7410000000000001</v>
      </c>
      <c r="H14" s="149">
        <v>0.2</v>
      </c>
      <c r="J14" s="248"/>
      <c r="K14" s="249"/>
      <c r="L14" s="249"/>
      <c r="N14" s="9"/>
      <c r="P14" s="9"/>
      <c r="Q14" s="9"/>
    </row>
    <row r="15" spans="1:18" ht="16.399999999999999" customHeight="1" x14ac:dyDescent="0.25">
      <c r="B15" s="71" t="s">
        <v>198</v>
      </c>
      <c r="C15" s="148">
        <v>23.088000000000001</v>
      </c>
      <c r="D15" s="144">
        <v>1.2929999999999999</v>
      </c>
      <c r="E15" s="143">
        <v>72.671000000000006</v>
      </c>
      <c r="F15" s="145">
        <v>1.756</v>
      </c>
      <c r="G15" s="144">
        <v>0.158</v>
      </c>
      <c r="H15" s="149">
        <v>1.0329999999999999</v>
      </c>
      <c r="J15" s="248"/>
      <c r="K15" s="249"/>
      <c r="L15" s="249"/>
      <c r="N15" s="9"/>
      <c r="P15" s="9"/>
      <c r="Q15" s="9"/>
    </row>
    <row r="16" spans="1:18" ht="16.399999999999999" customHeight="1" x14ac:dyDescent="0.25">
      <c r="B16" s="71" t="s">
        <v>199</v>
      </c>
      <c r="C16" s="148">
        <v>20.359000000000002</v>
      </c>
      <c r="D16" s="144">
        <v>3.492</v>
      </c>
      <c r="E16" s="143">
        <v>73.590999999999994</v>
      </c>
      <c r="F16" s="145">
        <v>0.56999999999999995</v>
      </c>
      <c r="G16" s="144">
        <v>0</v>
      </c>
      <c r="H16" s="149">
        <v>1.988</v>
      </c>
      <c r="J16" s="248"/>
      <c r="K16" s="249"/>
      <c r="L16" s="249"/>
      <c r="N16" s="9"/>
      <c r="P16" s="9"/>
      <c r="Q16" s="9"/>
    </row>
    <row r="17" spans="2:17" ht="16.399999999999999" customHeight="1" x14ac:dyDescent="0.25">
      <c r="B17" s="71" t="s">
        <v>200</v>
      </c>
      <c r="C17" s="148">
        <v>13.304</v>
      </c>
      <c r="D17" s="144">
        <v>4.9660000000000002</v>
      </c>
      <c r="E17" s="143">
        <v>66.394999999999996</v>
      </c>
      <c r="F17" s="145">
        <v>13.59</v>
      </c>
      <c r="G17" s="144">
        <v>0.5</v>
      </c>
      <c r="H17" s="149">
        <v>1.246</v>
      </c>
      <c r="J17" s="248"/>
      <c r="K17" s="249"/>
      <c r="L17" s="249"/>
      <c r="N17" s="9"/>
      <c r="P17" s="9"/>
      <c r="Q17" s="9"/>
    </row>
    <row r="18" spans="2:17" ht="16.399999999999999" customHeight="1" x14ac:dyDescent="0.25">
      <c r="B18" s="71" t="s">
        <v>201</v>
      </c>
      <c r="C18" s="148">
        <v>11.782</v>
      </c>
      <c r="D18" s="144">
        <v>4.3689999999999998</v>
      </c>
      <c r="E18" s="143">
        <v>56.85</v>
      </c>
      <c r="F18" s="145">
        <v>16.859000000000002</v>
      </c>
      <c r="G18" s="144">
        <v>0.72</v>
      </c>
      <c r="H18" s="149">
        <v>9.4189999999999987</v>
      </c>
      <c r="J18" s="248"/>
      <c r="K18" s="249"/>
      <c r="L18" s="249"/>
      <c r="N18" s="9"/>
      <c r="P18" s="9"/>
      <c r="Q18" s="9"/>
    </row>
    <row r="19" spans="2:17" ht="16.399999999999999" customHeight="1" x14ac:dyDescent="0.25">
      <c r="B19" s="71" t="s">
        <v>202</v>
      </c>
      <c r="C19" s="143" t="s">
        <v>63</v>
      </c>
      <c r="D19" s="143" t="s">
        <v>63</v>
      </c>
      <c r="E19" s="143" t="s">
        <v>63</v>
      </c>
      <c r="F19" s="143" t="s">
        <v>63</v>
      </c>
      <c r="G19" s="149" t="s">
        <v>63</v>
      </c>
      <c r="H19" s="149" t="s">
        <v>63</v>
      </c>
      <c r="J19" s="248"/>
      <c r="K19" s="249"/>
      <c r="L19" s="249"/>
      <c r="N19" s="9"/>
      <c r="P19" s="9"/>
      <c r="Q19" s="9"/>
    </row>
    <row r="20" spans="2:17" ht="16.399999999999999" customHeight="1" x14ac:dyDescent="0.25">
      <c r="B20" s="71" t="s">
        <v>203</v>
      </c>
      <c r="C20" s="148">
        <v>37.557000000000002</v>
      </c>
      <c r="D20" s="143" t="s">
        <v>63</v>
      </c>
      <c r="E20" s="143">
        <v>60.402999999999999</v>
      </c>
      <c r="F20" s="145">
        <v>1.7210000000000001</v>
      </c>
      <c r="G20" s="144">
        <v>0</v>
      </c>
      <c r="H20" s="149">
        <v>0.31900000000000001</v>
      </c>
      <c r="J20" s="248"/>
      <c r="K20" s="249"/>
      <c r="L20" s="249"/>
      <c r="N20" s="9"/>
      <c r="P20" s="9"/>
      <c r="Q20" s="9"/>
    </row>
    <row r="21" spans="2:17" ht="16.399999999999999" customHeight="1" x14ac:dyDescent="0.25">
      <c r="B21" s="71" t="s">
        <v>204</v>
      </c>
      <c r="C21" s="148">
        <v>13.449</v>
      </c>
      <c r="D21" s="144">
        <v>8.1000000000000003E-2</v>
      </c>
      <c r="E21" s="143">
        <v>68.884</v>
      </c>
      <c r="F21" s="145">
        <v>15.978</v>
      </c>
      <c r="G21" s="144">
        <v>0</v>
      </c>
      <c r="H21" s="149">
        <v>1.6080000000000001</v>
      </c>
      <c r="J21" s="248"/>
      <c r="K21" s="249"/>
      <c r="L21" s="249"/>
      <c r="N21" s="9"/>
      <c r="P21" s="9"/>
      <c r="Q21" s="9"/>
    </row>
    <row r="22" spans="2:17" ht="16.399999999999999" customHeight="1" x14ac:dyDescent="0.25">
      <c r="B22" s="71" t="s">
        <v>205</v>
      </c>
      <c r="C22" s="148">
        <v>2.2029999999999998</v>
      </c>
      <c r="D22" s="144">
        <v>0.42899999999999999</v>
      </c>
      <c r="E22" s="143">
        <v>5.6360000000000001</v>
      </c>
      <c r="F22" s="145">
        <v>91.581000000000003</v>
      </c>
      <c r="G22" s="144">
        <v>0</v>
      </c>
      <c r="H22" s="149">
        <v>0.151</v>
      </c>
      <c r="J22" s="248"/>
      <c r="K22" s="249"/>
      <c r="L22" s="249"/>
      <c r="N22" s="9"/>
      <c r="P22" s="9"/>
      <c r="Q22" s="9"/>
    </row>
    <row r="23" spans="2:17" ht="16.399999999999999" customHeight="1" x14ac:dyDescent="0.25">
      <c r="B23" s="71" t="s">
        <v>206</v>
      </c>
      <c r="C23" s="148">
        <v>11.67</v>
      </c>
      <c r="D23" s="143" t="s">
        <v>63</v>
      </c>
      <c r="E23" s="143">
        <v>64.150000000000006</v>
      </c>
      <c r="F23" s="143" t="s">
        <v>63</v>
      </c>
      <c r="G23" s="149" t="s">
        <v>63</v>
      </c>
      <c r="H23" s="149" t="s">
        <v>63</v>
      </c>
      <c r="J23" s="248"/>
      <c r="K23" s="249"/>
      <c r="L23" s="249"/>
      <c r="N23" s="9"/>
      <c r="P23" s="9"/>
      <c r="Q23" s="9"/>
    </row>
    <row r="24" spans="2:17" ht="16.399999999999999" customHeight="1" x14ac:dyDescent="0.25">
      <c r="B24" s="71" t="s">
        <v>207</v>
      </c>
      <c r="C24" s="143">
        <v>32.331000000000003</v>
      </c>
      <c r="D24" s="144">
        <v>18.100000000000001</v>
      </c>
      <c r="E24" s="143">
        <v>49.3</v>
      </c>
      <c r="F24" s="145">
        <v>0</v>
      </c>
      <c r="G24" s="150">
        <v>0</v>
      </c>
      <c r="H24" s="146">
        <v>0.27100000000000002</v>
      </c>
      <c r="J24" s="248"/>
      <c r="K24" s="249"/>
      <c r="L24" s="249"/>
      <c r="N24" s="9"/>
      <c r="P24" s="9"/>
      <c r="Q24" s="9"/>
    </row>
    <row r="25" spans="2:17" ht="16.399999999999999" customHeight="1" x14ac:dyDescent="0.25">
      <c r="B25" s="71" t="s">
        <v>208</v>
      </c>
      <c r="C25" s="143">
        <v>26.57</v>
      </c>
      <c r="D25" s="144">
        <v>18.431000000000001</v>
      </c>
      <c r="E25" s="143">
        <v>52.972999999999999</v>
      </c>
      <c r="F25" s="145">
        <v>0.16400000000000001</v>
      </c>
      <c r="G25" s="150">
        <v>5.0000000000000001E-3</v>
      </c>
      <c r="H25" s="146">
        <v>1.8570000000000002</v>
      </c>
      <c r="J25" s="248"/>
      <c r="K25" s="249"/>
      <c r="L25" s="249"/>
      <c r="N25" s="9"/>
      <c r="P25" s="9"/>
      <c r="Q25" s="9"/>
    </row>
    <row r="26" spans="2:17" ht="16.399999999999999" customHeight="1" x14ac:dyDescent="0.25">
      <c r="B26" s="71" t="s">
        <v>209</v>
      </c>
      <c r="C26" s="143" t="s">
        <v>63</v>
      </c>
      <c r="D26" s="143" t="s">
        <v>63</v>
      </c>
      <c r="E26" s="143" t="s">
        <v>63</v>
      </c>
      <c r="F26" s="143" t="s">
        <v>63</v>
      </c>
      <c r="G26" s="149" t="s">
        <v>63</v>
      </c>
      <c r="H26" s="149" t="s">
        <v>63</v>
      </c>
      <c r="J26" s="248"/>
      <c r="K26" s="249"/>
      <c r="L26" s="249"/>
      <c r="N26" s="9"/>
      <c r="P26" s="9"/>
      <c r="Q26" s="9"/>
    </row>
    <row r="27" spans="2:17" ht="16.399999999999999" customHeight="1" x14ac:dyDescent="0.25">
      <c r="B27" s="71" t="s">
        <v>210</v>
      </c>
      <c r="C27" s="143">
        <v>11.407999999999999</v>
      </c>
      <c r="D27" s="144">
        <v>8.3539999999999992</v>
      </c>
      <c r="E27" s="143">
        <v>74.525000000000006</v>
      </c>
      <c r="F27" s="145">
        <v>2.762</v>
      </c>
      <c r="G27" s="150">
        <v>0.47499999999999998</v>
      </c>
      <c r="H27" s="146">
        <v>2.4770000000000003</v>
      </c>
      <c r="J27" s="248"/>
      <c r="K27" s="249"/>
      <c r="L27" s="249"/>
      <c r="N27" s="9"/>
      <c r="P27" s="9"/>
      <c r="Q27" s="9"/>
    </row>
    <row r="28" spans="2:17" ht="16.399999999999999" customHeight="1" x14ac:dyDescent="0.25">
      <c r="B28" s="71" t="s">
        <v>211</v>
      </c>
      <c r="C28" s="143">
        <v>22.172000000000001</v>
      </c>
      <c r="D28" s="144">
        <v>0.74</v>
      </c>
      <c r="E28" s="143">
        <v>75.963999999999999</v>
      </c>
      <c r="F28" s="145">
        <v>0.14299999999999999</v>
      </c>
      <c r="G28" s="150">
        <v>2.5000000000000001E-2</v>
      </c>
      <c r="H28" s="146">
        <v>1</v>
      </c>
      <c r="J28" s="248"/>
      <c r="K28" s="249"/>
      <c r="L28" s="249"/>
      <c r="N28" s="9"/>
      <c r="P28" s="9"/>
      <c r="Q28" s="9"/>
    </row>
    <row r="29" spans="2:17" ht="16.399999999999999" customHeight="1" x14ac:dyDescent="0.25">
      <c r="B29" s="71" t="s">
        <v>212</v>
      </c>
      <c r="C29" s="143">
        <v>31.62</v>
      </c>
      <c r="D29" s="144">
        <v>9.2010000000000005</v>
      </c>
      <c r="E29" s="143">
        <v>54.71</v>
      </c>
      <c r="F29" s="145">
        <v>0.83099999999999996</v>
      </c>
      <c r="G29" s="150">
        <v>0</v>
      </c>
      <c r="H29" s="146">
        <v>3.6379999999999999</v>
      </c>
      <c r="J29" s="248"/>
      <c r="K29" s="249"/>
      <c r="L29" s="249"/>
      <c r="N29" s="9"/>
      <c r="P29" s="9"/>
      <c r="Q29" s="9"/>
    </row>
    <row r="30" spans="2:17" ht="16.399999999999999" customHeight="1" x14ac:dyDescent="0.25">
      <c r="B30" s="71" t="s">
        <v>213</v>
      </c>
      <c r="C30" s="143">
        <v>33.265999999999998</v>
      </c>
      <c r="D30" s="144">
        <v>2.5459999999999998</v>
      </c>
      <c r="E30" s="143">
        <v>63.886000000000003</v>
      </c>
      <c r="F30" s="145">
        <v>7.0000000000000007E-2</v>
      </c>
      <c r="G30" s="150">
        <v>0</v>
      </c>
      <c r="H30" s="146">
        <v>0.23200000000000001</v>
      </c>
      <c r="J30" s="248"/>
      <c r="K30" s="249"/>
      <c r="L30" s="249"/>
      <c r="N30" s="9"/>
      <c r="P30" s="9"/>
      <c r="Q30" s="9"/>
    </row>
    <row r="31" spans="2:17" ht="16.399999999999999" customHeight="1" x14ac:dyDescent="0.25">
      <c r="B31" s="71" t="s">
        <v>214</v>
      </c>
      <c r="C31" s="143">
        <v>15.864000000000001</v>
      </c>
      <c r="D31" s="144">
        <v>15.208</v>
      </c>
      <c r="E31" s="143">
        <v>66.224999999999994</v>
      </c>
      <c r="F31" s="145">
        <v>1.2390000000000001</v>
      </c>
      <c r="G31" s="150">
        <v>0.16900000000000001</v>
      </c>
      <c r="H31" s="146">
        <v>1.294</v>
      </c>
      <c r="J31" s="248"/>
      <c r="K31" s="249"/>
      <c r="L31" s="249"/>
      <c r="N31" s="9"/>
      <c r="P31" s="9"/>
      <c r="Q31" s="9"/>
    </row>
    <row r="32" spans="2:17" ht="16.399999999999999" customHeight="1" x14ac:dyDescent="0.25">
      <c r="B32" s="71" t="s">
        <v>215</v>
      </c>
      <c r="C32" s="143" t="s">
        <v>63</v>
      </c>
      <c r="D32" s="144">
        <v>2.2200000000000002</v>
      </c>
      <c r="E32" s="143">
        <v>60.848999999999997</v>
      </c>
      <c r="F32" s="143" t="s">
        <v>63</v>
      </c>
      <c r="G32" s="150">
        <v>2E-3</v>
      </c>
      <c r="H32" s="149" t="s">
        <v>63</v>
      </c>
      <c r="J32" s="248"/>
      <c r="K32" s="249"/>
      <c r="L32" s="249"/>
      <c r="N32" s="9"/>
      <c r="P32" s="9"/>
      <c r="Q32" s="9"/>
    </row>
    <row r="33" spans="1:18" ht="16.399999999999999" customHeight="1" x14ac:dyDescent="0.25">
      <c r="B33" s="116" t="s">
        <v>216</v>
      </c>
      <c r="C33" s="143" t="s">
        <v>63</v>
      </c>
      <c r="D33" s="143" t="s">
        <v>63</v>
      </c>
      <c r="E33" s="143" t="s">
        <v>63</v>
      </c>
      <c r="F33" s="143" t="s">
        <v>63</v>
      </c>
      <c r="G33" s="149" t="s">
        <v>63</v>
      </c>
      <c r="H33" s="149" t="s">
        <v>63</v>
      </c>
      <c r="J33" s="248"/>
      <c r="K33" s="249"/>
      <c r="L33" s="249"/>
      <c r="N33" s="9"/>
      <c r="P33" s="9"/>
      <c r="Q33" s="9"/>
    </row>
    <row r="34" spans="1:18" ht="16.399999999999999" customHeight="1" x14ac:dyDescent="0.25"/>
    <row r="35" spans="1:18" s="21" customFormat="1" ht="11.15" customHeight="1" x14ac:dyDescent="0.25">
      <c r="A35" s="20" t="s">
        <v>156</v>
      </c>
      <c r="P35" s="1"/>
      <c r="Q35" s="1"/>
      <c r="R35" s="1"/>
    </row>
    <row r="36" spans="1:18" s="21" customFormat="1" ht="11.15" customHeight="1" x14ac:dyDescent="0.25">
      <c r="A36" s="20" t="s">
        <v>444</v>
      </c>
    </row>
    <row r="37" spans="1:18" s="21" customFormat="1" ht="11.15" customHeight="1" x14ac:dyDescent="0.25">
      <c r="A37" s="19" t="s">
        <v>66</v>
      </c>
      <c r="B37" s="22" t="s">
        <v>217</v>
      </c>
    </row>
    <row r="38" spans="1:18" s="21" customFormat="1" ht="11.15" customHeight="1" x14ac:dyDescent="0.25">
      <c r="A38" s="19" t="s">
        <v>68</v>
      </c>
      <c r="B38" s="22" t="s">
        <v>218</v>
      </c>
    </row>
    <row r="39" spans="1:18" s="21" customFormat="1" ht="11.15" customHeight="1" x14ac:dyDescent="0.25">
      <c r="A39" s="19" t="s">
        <v>69</v>
      </c>
      <c r="B39" s="22" t="s">
        <v>219</v>
      </c>
    </row>
    <row r="40" spans="1:18" ht="16.399999999999999" customHeight="1" x14ac:dyDescent="0.25">
      <c r="B40" s="3"/>
      <c r="P40" s="21"/>
      <c r="Q40" s="21"/>
      <c r="R40" s="21"/>
    </row>
    <row r="41" spans="1:18" ht="16.399999999999999" customHeight="1" x14ac:dyDescent="0.25"/>
    <row r="42" spans="1:18" ht="16.399999999999999" customHeight="1" x14ac:dyDescent="0.25"/>
    <row r="43" spans="1:18" ht="16.399999999999999" customHeight="1" x14ac:dyDescent="0.25"/>
  </sheetData>
  <mergeCells count="29">
    <mergeCell ref="J30:L30"/>
    <mergeCell ref="J31:L31"/>
    <mergeCell ref="J32:L32"/>
    <mergeCell ref="J33:L33"/>
    <mergeCell ref="J25:L25"/>
    <mergeCell ref="J26:L26"/>
    <mergeCell ref="J27:L27"/>
    <mergeCell ref="J28:L28"/>
    <mergeCell ref="J29:L29"/>
    <mergeCell ref="J20:L20"/>
    <mergeCell ref="J21:L21"/>
    <mergeCell ref="J22:L22"/>
    <mergeCell ref="J23:L23"/>
    <mergeCell ref="J24:L24"/>
    <mergeCell ref="J15:L15"/>
    <mergeCell ref="J16:L16"/>
    <mergeCell ref="J17:L17"/>
    <mergeCell ref="J18:L18"/>
    <mergeCell ref="J19:L19"/>
    <mergeCell ref="J10:L10"/>
    <mergeCell ref="J11:L11"/>
    <mergeCell ref="J12:L12"/>
    <mergeCell ref="J13:L13"/>
    <mergeCell ref="J14:L14"/>
    <mergeCell ref="B2:G2"/>
    <mergeCell ref="J6:L6"/>
    <mergeCell ref="J7:L7"/>
    <mergeCell ref="J8:L8"/>
    <mergeCell ref="J9:L9"/>
  </mergeCells>
  <pageMargins left="0.59055118110236227" right="0.47244094488188981" top="0.74803149606299213" bottom="0.74803149606299213" header="0.31496062992125984" footer="0.31496062992125984"/>
  <pageSetup paperSize="9" scale="97"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0D088-49FE-4648-B319-E6913B2DD3D8}">
  <dimension ref="A1:R45"/>
  <sheetViews>
    <sheetView showGridLines="0" zoomScaleNormal="100" workbookViewId="0"/>
  </sheetViews>
  <sheetFormatPr defaultColWidth="8.54296875" defaultRowHeight="11" x14ac:dyDescent="0.25"/>
  <cols>
    <col min="1" max="1" width="3.54296875" style="1" customWidth="1"/>
    <col min="2" max="2" width="7.54296875" style="1" customWidth="1"/>
    <col min="3" max="3" width="13.453125" style="1" customWidth="1"/>
    <col min="4" max="4" width="1" style="1" customWidth="1"/>
    <col min="5" max="5" width="9.453125" style="1" customWidth="1"/>
    <col min="6" max="6" width="9.1796875" style="1" bestFit="1" customWidth="1"/>
    <col min="7" max="7" width="1.453125" style="1" customWidth="1"/>
    <col min="8" max="8" width="8.453125" style="1" customWidth="1"/>
    <col min="9" max="9" width="9.54296875" style="1" customWidth="1"/>
    <col min="10" max="10" width="7.54296875" style="1" customWidth="1"/>
    <col min="11" max="11" width="1.54296875" style="1" customWidth="1"/>
    <col min="12" max="12" width="10.453125" style="1" customWidth="1"/>
    <col min="13" max="13" width="9.453125" style="1" customWidth="1"/>
    <col min="14" max="14" width="8.54296875" style="1" customWidth="1"/>
    <col min="15" max="15" width="6.54296875" style="1" customWidth="1"/>
    <col min="16" max="16" width="9.6328125" style="1" bestFit="1" customWidth="1"/>
    <col min="17" max="16384" width="8.54296875" style="1"/>
  </cols>
  <sheetData>
    <row r="1" spans="1:18" ht="16.399999999999999" customHeight="1" x14ac:dyDescent="0.25">
      <c r="A1" s="68"/>
      <c r="B1" s="74" t="s">
        <v>220</v>
      </c>
      <c r="C1" s="68"/>
      <c r="D1" s="68"/>
      <c r="E1" s="68"/>
      <c r="F1" s="68"/>
      <c r="G1" s="68"/>
      <c r="H1" s="68"/>
      <c r="I1" s="68"/>
    </row>
    <row r="2" spans="1:18" ht="20.149999999999999" customHeight="1" x14ac:dyDescent="0.25">
      <c r="A2" s="68"/>
      <c r="B2" s="74" t="s">
        <v>221</v>
      </c>
      <c r="C2" s="68"/>
      <c r="D2" s="68"/>
      <c r="E2" s="68"/>
      <c r="F2" s="68"/>
      <c r="G2" s="68"/>
      <c r="H2" s="68"/>
      <c r="I2" s="68"/>
    </row>
    <row r="3" spans="1:18" ht="16.399999999999999" customHeight="1" x14ac:dyDescent="0.25">
      <c r="A3" s="68"/>
      <c r="B3" s="137" t="s">
        <v>222</v>
      </c>
      <c r="C3" s="68"/>
      <c r="D3" s="68"/>
      <c r="E3" s="68"/>
      <c r="F3" s="68"/>
      <c r="G3" s="68"/>
      <c r="H3" s="68"/>
      <c r="I3" s="68"/>
    </row>
    <row r="4" spans="1:18" ht="16.399999999999999" customHeight="1" x14ac:dyDescent="0.25">
      <c r="A4" s="3"/>
      <c r="B4" s="2"/>
      <c r="C4" s="2"/>
      <c r="D4" s="2"/>
    </row>
    <row r="5" spans="1:18" ht="20.149999999999999" customHeight="1" x14ac:dyDescent="0.25">
      <c r="A5" s="17"/>
      <c r="B5" s="101" t="s">
        <v>223</v>
      </c>
      <c r="C5" s="85"/>
      <c r="D5" s="85"/>
      <c r="E5" s="85"/>
      <c r="F5" s="85"/>
      <c r="G5" s="85"/>
      <c r="H5" s="85"/>
      <c r="I5" s="85"/>
      <c r="J5" s="85"/>
      <c r="K5" s="85"/>
      <c r="L5" s="85"/>
      <c r="M5" s="85"/>
      <c r="N5" s="157"/>
    </row>
    <row r="6" spans="1:18" ht="27.65" customHeight="1" x14ac:dyDescent="0.25">
      <c r="B6" s="250" t="s">
        <v>164</v>
      </c>
      <c r="C6" s="252" t="s">
        <v>224</v>
      </c>
      <c r="D6" s="85"/>
      <c r="E6" s="252" t="s">
        <v>225</v>
      </c>
      <c r="F6" s="252"/>
      <c r="G6" s="85"/>
      <c r="H6" s="83" t="s">
        <v>226</v>
      </c>
      <c r="I6" s="83"/>
      <c r="J6" s="83"/>
      <c r="K6" s="151"/>
      <c r="L6" s="83" t="s">
        <v>37</v>
      </c>
      <c r="M6" s="83"/>
      <c r="N6" s="253" t="s">
        <v>227</v>
      </c>
    </row>
    <row r="7" spans="1:18" ht="40.4" customHeight="1" x14ac:dyDescent="0.25">
      <c r="B7" s="251"/>
      <c r="C7" s="241"/>
      <c r="D7" s="76"/>
      <c r="E7" s="227" t="s">
        <v>228</v>
      </c>
      <c r="F7" s="225" t="s">
        <v>229</v>
      </c>
      <c r="G7" s="133"/>
      <c r="H7" s="226" t="s">
        <v>230</v>
      </c>
      <c r="I7" s="227" t="s">
        <v>231</v>
      </c>
      <c r="J7" s="226" t="s">
        <v>232</v>
      </c>
      <c r="K7" s="152"/>
      <c r="L7" s="226" t="s">
        <v>233</v>
      </c>
      <c r="M7" s="226" t="s">
        <v>234</v>
      </c>
      <c r="N7" s="253"/>
    </row>
    <row r="8" spans="1:18" ht="16.399999999999999" customHeight="1" x14ac:dyDescent="0.25">
      <c r="B8" s="85">
        <v>2015</v>
      </c>
      <c r="C8" s="108">
        <v>270.48767099999998</v>
      </c>
      <c r="D8" s="108"/>
      <c r="E8" s="108">
        <v>1006.2588459999999</v>
      </c>
      <c r="F8" s="108" t="s">
        <v>63</v>
      </c>
      <c r="G8" s="108"/>
      <c r="H8" s="108">
        <v>119.135912</v>
      </c>
      <c r="I8" s="72">
        <v>4.4223819999999998</v>
      </c>
      <c r="J8" s="108">
        <v>1.861189</v>
      </c>
      <c r="K8" s="108"/>
      <c r="L8" s="72" t="s">
        <v>63</v>
      </c>
      <c r="M8" s="72" t="s">
        <v>63</v>
      </c>
      <c r="N8" s="134">
        <v>1402.1659999999999</v>
      </c>
    </row>
    <row r="9" spans="1:18" ht="16.399999999999999" customHeight="1" x14ac:dyDescent="0.25">
      <c r="B9" s="85">
        <v>2020</v>
      </c>
      <c r="C9" s="108">
        <v>579.74445700000001</v>
      </c>
      <c r="D9" s="108"/>
      <c r="E9" s="108">
        <v>602.18349599999999</v>
      </c>
      <c r="F9" s="108">
        <v>0.80783899999999997</v>
      </c>
      <c r="G9" s="108"/>
      <c r="H9" s="108">
        <v>205.25360800000001</v>
      </c>
      <c r="I9" s="72">
        <v>5.4960839999999997</v>
      </c>
      <c r="J9" s="108">
        <v>3.1335609999999998</v>
      </c>
      <c r="K9" s="108"/>
      <c r="L9" s="72">
        <v>0.303282</v>
      </c>
      <c r="M9" s="72">
        <v>1.9120000000000001E-3</v>
      </c>
      <c r="N9" s="134">
        <v>1396.9242390000002</v>
      </c>
      <c r="P9" s="36"/>
    </row>
    <row r="10" spans="1:18" ht="16.399999999999999" customHeight="1" x14ac:dyDescent="0.25">
      <c r="B10" s="85">
        <v>2021</v>
      </c>
      <c r="C10" s="108">
        <v>622.20821000000001</v>
      </c>
      <c r="D10" s="108"/>
      <c r="E10" s="108">
        <v>630.76895400000001</v>
      </c>
      <c r="F10" s="108">
        <v>0.90440299999999996</v>
      </c>
      <c r="G10" s="108"/>
      <c r="H10" s="108">
        <v>214.58713399999999</v>
      </c>
      <c r="I10" s="72">
        <v>5.3775700000000004</v>
      </c>
      <c r="J10" s="108">
        <v>3.2301530000000001</v>
      </c>
      <c r="K10" s="108"/>
      <c r="L10" s="72">
        <v>0.21227399999999999</v>
      </c>
      <c r="M10" s="72">
        <v>8.4500000000000005E-4</v>
      </c>
      <c r="N10" s="134">
        <v>1477.2895430000001</v>
      </c>
      <c r="P10" s="36"/>
      <c r="Q10" s="36"/>
    </row>
    <row r="11" spans="1:18" ht="16.399999999999999" customHeight="1" x14ac:dyDescent="0.25">
      <c r="B11" s="85">
        <v>2022</v>
      </c>
      <c r="C11" s="108">
        <v>508.651186</v>
      </c>
      <c r="D11" s="108"/>
      <c r="E11" s="108">
        <v>649.85913600000003</v>
      </c>
      <c r="F11" s="108">
        <v>1.084571</v>
      </c>
      <c r="G11" s="108"/>
      <c r="H11" s="108">
        <v>225.480591</v>
      </c>
      <c r="I11" s="72">
        <v>6.3578659999999996</v>
      </c>
      <c r="J11" s="108">
        <v>3.7480600000000002</v>
      </c>
      <c r="K11" s="108"/>
      <c r="L11" s="72">
        <v>0.16003100000000001</v>
      </c>
      <c r="M11" s="72">
        <v>5.5999999999999995E-4</v>
      </c>
      <c r="N11" s="134">
        <v>1395.342001</v>
      </c>
      <c r="P11" s="36"/>
      <c r="Q11" s="36"/>
    </row>
    <row r="12" spans="1:18" ht="20.149999999999999" customHeight="1" x14ac:dyDescent="0.25">
      <c r="A12" s="17"/>
      <c r="B12" s="101" t="s">
        <v>235</v>
      </c>
      <c r="C12" s="154"/>
      <c r="D12" s="154"/>
      <c r="E12" s="154"/>
      <c r="F12" s="154"/>
      <c r="G12" s="154"/>
      <c r="H12" s="155"/>
      <c r="I12" s="155"/>
      <c r="J12" s="155"/>
      <c r="K12" s="155"/>
      <c r="L12" s="154"/>
      <c r="M12" s="154"/>
      <c r="N12" s="154"/>
    </row>
    <row r="13" spans="1:18" ht="28.4" customHeight="1" x14ac:dyDescent="0.25">
      <c r="B13" s="153" t="s">
        <v>164</v>
      </c>
      <c r="C13" s="85" t="s">
        <v>236</v>
      </c>
      <c r="D13" s="151"/>
      <c r="E13" s="156"/>
      <c r="F13" s="156"/>
      <c r="G13" s="156"/>
      <c r="H13" s="252" t="s">
        <v>237</v>
      </c>
      <c r="I13" s="252"/>
      <c r="J13" s="252"/>
      <c r="K13" s="85"/>
      <c r="L13" s="252" t="s">
        <v>238</v>
      </c>
      <c r="M13" s="254"/>
      <c r="N13" s="254"/>
      <c r="P13" s="222"/>
      <c r="Q13" s="3"/>
      <c r="R13" s="3"/>
    </row>
    <row r="14" spans="1:18" ht="16.399999999999999" customHeight="1" x14ac:dyDescent="0.25">
      <c r="B14" s="85">
        <v>2015</v>
      </c>
      <c r="C14" s="108">
        <v>1402.1659999999999</v>
      </c>
      <c r="D14" s="108"/>
      <c r="E14" s="111"/>
      <c r="F14" s="111"/>
      <c r="G14" s="111"/>
      <c r="H14" s="88"/>
      <c r="I14" s="72">
        <v>94.539467329731934</v>
      </c>
      <c r="J14" s="88"/>
      <c r="K14" s="88"/>
      <c r="L14" s="111"/>
      <c r="M14" s="108">
        <v>1483.154115</v>
      </c>
      <c r="N14" s="158"/>
      <c r="R14" s="36"/>
    </row>
    <row r="15" spans="1:18" ht="16.399999999999999" customHeight="1" x14ac:dyDescent="0.25">
      <c r="B15" s="85">
        <v>2020</v>
      </c>
      <c r="C15" s="108">
        <v>1396.9242390000002</v>
      </c>
      <c r="D15" s="108"/>
      <c r="E15" s="111"/>
      <c r="F15" s="111"/>
      <c r="G15" s="111"/>
      <c r="H15" s="88"/>
      <c r="I15" s="72">
        <v>97.295585023127359</v>
      </c>
      <c r="J15" s="88"/>
      <c r="K15" s="88"/>
      <c r="L15" s="111"/>
      <c r="M15" s="108">
        <v>1435.7529569999999</v>
      </c>
      <c r="N15" s="158"/>
      <c r="P15" s="36"/>
      <c r="Q15" s="36"/>
    </row>
    <row r="16" spans="1:18" ht="16.399999999999999" customHeight="1" x14ac:dyDescent="0.25">
      <c r="B16" s="85">
        <v>2021</v>
      </c>
      <c r="C16" s="108">
        <v>1477.2895430000001</v>
      </c>
      <c r="D16" s="108"/>
      <c r="E16" s="111"/>
      <c r="F16" s="111"/>
      <c r="G16" s="111"/>
      <c r="H16" s="88"/>
      <c r="I16" s="72">
        <v>97.613476656516056</v>
      </c>
      <c r="J16" s="88"/>
      <c r="K16" s="88"/>
      <c r="L16" s="111"/>
      <c r="M16" s="108">
        <v>1513.407363</v>
      </c>
      <c r="N16" s="158"/>
      <c r="P16" s="36"/>
    </row>
    <row r="17" spans="1:16" ht="16.399999999999999" customHeight="1" x14ac:dyDescent="0.25">
      <c r="B17" s="85">
        <v>2022</v>
      </c>
      <c r="C17" s="108">
        <v>1395.342001</v>
      </c>
      <c r="D17" s="108"/>
      <c r="E17" s="111"/>
      <c r="F17" s="111"/>
      <c r="G17" s="111"/>
      <c r="H17" s="88"/>
      <c r="I17" s="72">
        <v>97.265117574634502</v>
      </c>
      <c r="J17" s="88"/>
      <c r="K17" s="88"/>
      <c r="L17" s="111"/>
      <c r="M17" s="108">
        <v>1434.575967</v>
      </c>
      <c r="N17" s="158"/>
      <c r="P17" s="36"/>
    </row>
    <row r="18" spans="1:16" ht="16.399999999999999" customHeight="1" x14ac:dyDescent="0.25">
      <c r="B18" s="3"/>
    </row>
    <row r="19" spans="1:16" s="21" customFormat="1" ht="11.15" customHeight="1" x14ac:dyDescent="0.25">
      <c r="A19" s="20" t="s">
        <v>239</v>
      </c>
    </row>
    <row r="20" spans="1:16" s="21" customFormat="1" ht="11.15" customHeight="1" x14ac:dyDescent="0.25">
      <c r="A20" s="20" t="s">
        <v>444</v>
      </c>
    </row>
    <row r="21" spans="1:16" s="21" customFormat="1" ht="11.15" customHeight="1" x14ac:dyDescent="0.25">
      <c r="A21" s="19" t="s">
        <v>66</v>
      </c>
      <c r="B21" s="22" t="s">
        <v>240</v>
      </c>
    </row>
    <row r="22" spans="1:16" s="21" customFormat="1" ht="11.15" customHeight="1" x14ac:dyDescent="0.25">
      <c r="A22" s="19" t="s">
        <v>68</v>
      </c>
      <c r="B22" s="22" t="s">
        <v>241</v>
      </c>
    </row>
    <row r="23" spans="1:16" s="21" customFormat="1" ht="21.65" customHeight="1" x14ac:dyDescent="0.25">
      <c r="A23" s="19" t="s">
        <v>69</v>
      </c>
      <c r="B23" s="237" t="s">
        <v>440</v>
      </c>
      <c r="C23" s="237"/>
      <c r="D23" s="237"/>
      <c r="E23" s="237"/>
      <c r="F23" s="237"/>
      <c r="G23" s="237"/>
      <c r="H23" s="237"/>
      <c r="I23" s="237"/>
      <c r="J23" s="237"/>
      <c r="K23" s="237"/>
      <c r="L23" s="237"/>
      <c r="M23" s="237"/>
      <c r="N23" s="237"/>
    </row>
    <row r="24" spans="1:16" s="21" customFormat="1" ht="22.4" customHeight="1" x14ac:dyDescent="0.25">
      <c r="A24" s="19" t="s">
        <v>71</v>
      </c>
      <c r="B24" s="237" t="s">
        <v>242</v>
      </c>
      <c r="C24" s="237"/>
      <c r="D24" s="237"/>
      <c r="E24" s="237"/>
      <c r="F24" s="237"/>
      <c r="G24" s="237"/>
      <c r="H24" s="237"/>
      <c r="I24" s="237"/>
      <c r="J24" s="237"/>
      <c r="K24" s="237"/>
      <c r="L24" s="237"/>
      <c r="M24" s="237"/>
      <c r="N24" s="237"/>
    </row>
    <row r="25" spans="1:16" s="21" customFormat="1" ht="11.5" customHeight="1" x14ac:dyDescent="0.25">
      <c r="A25" s="19" t="s">
        <v>90</v>
      </c>
      <c r="B25" s="22" t="s">
        <v>243</v>
      </c>
      <c r="E25" s="54"/>
      <c r="F25" s="54"/>
      <c r="G25" s="54"/>
      <c r="H25" s="54"/>
      <c r="I25" s="54"/>
      <c r="J25" s="54"/>
      <c r="K25" s="54"/>
      <c r="L25" s="54"/>
      <c r="M25" s="54"/>
      <c r="N25" s="54"/>
    </row>
    <row r="26" spans="1:16" s="21" customFormat="1" ht="12.65" customHeight="1" x14ac:dyDescent="0.25">
      <c r="A26" s="19" t="s">
        <v>92</v>
      </c>
      <c r="B26" s="237" t="s">
        <v>244</v>
      </c>
      <c r="C26" s="237"/>
      <c r="D26" s="237"/>
      <c r="E26" s="237"/>
      <c r="F26" s="237"/>
      <c r="G26" s="237"/>
      <c r="H26" s="237"/>
      <c r="I26" s="237"/>
      <c r="J26" s="237"/>
      <c r="K26" s="237"/>
      <c r="L26" s="237"/>
      <c r="M26" s="237"/>
      <c r="N26" s="237"/>
    </row>
    <row r="27" spans="1:16" s="21" customFormat="1" ht="11.15" customHeight="1" x14ac:dyDescent="0.25">
      <c r="A27" s="19" t="s">
        <v>245</v>
      </c>
      <c r="B27" s="22" t="s">
        <v>246</v>
      </c>
    </row>
    <row r="28" spans="1:16" ht="16.399999999999999" customHeight="1" x14ac:dyDescent="0.25"/>
    <row r="29" spans="1:16" ht="16.399999999999999" customHeight="1" x14ac:dyDescent="0.25"/>
    <row r="30" spans="1:16" ht="16.399999999999999" customHeight="1" x14ac:dyDescent="0.25"/>
    <row r="31" spans="1:16" ht="16.399999999999999" customHeight="1" x14ac:dyDescent="0.25"/>
    <row r="32" spans="1:16"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sheetData>
  <mergeCells count="9">
    <mergeCell ref="B23:N23"/>
    <mergeCell ref="B24:N24"/>
    <mergeCell ref="B26:N26"/>
    <mergeCell ref="B6:B7"/>
    <mergeCell ref="C6:C7"/>
    <mergeCell ref="E6:F6"/>
    <mergeCell ref="N6:N7"/>
    <mergeCell ref="H13:J13"/>
    <mergeCell ref="L13:N13"/>
  </mergeCells>
  <pageMargins left="0.59055118110236227" right="0.47244094488188981" top="0.74803149606299213" bottom="0.74803149606299213" header="0.31496062992125984" footer="0.31496062992125984"/>
  <pageSetup paperSize="9" scale="87"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K14"/>
  <sheetViews>
    <sheetView showGridLines="0" zoomScaleNormal="100" workbookViewId="0"/>
  </sheetViews>
  <sheetFormatPr defaultColWidth="8.54296875" defaultRowHeight="11" x14ac:dyDescent="0.25"/>
  <cols>
    <col min="1" max="1" width="2.54296875" style="1" customWidth="1"/>
    <col min="2" max="2" width="7.453125" style="1" customWidth="1"/>
    <col min="3" max="3" width="3.54296875" style="1" customWidth="1"/>
    <col min="4" max="4" width="7.54296875" style="1" customWidth="1"/>
    <col min="5" max="5" width="3.453125" style="1" customWidth="1"/>
    <col min="6" max="6" width="10.7265625" style="1" customWidth="1"/>
    <col min="7" max="7" width="10.54296875" style="1" customWidth="1"/>
    <col min="8" max="8" width="2.26953125" style="1" customWidth="1"/>
    <col min="9" max="9" width="9.54296875" style="1" customWidth="1"/>
    <col min="10" max="10" width="13.54296875" style="1" customWidth="1"/>
    <col min="11" max="11" width="5.453125" style="1" customWidth="1"/>
    <col min="12" max="16384" width="8.54296875" style="1"/>
  </cols>
  <sheetData>
    <row r="1" spans="1:11" ht="16.399999999999999" customHeight="1" x14ac:dyDescent="0.25">
      <c r="A1" s="68"/>
      <c r="B1" s="74" t="s">
        <v>247</v>
      </c>
      <c r="C1" s="68"/>
      <c r="D1" s="68"/>
      <c r="E1" s="68"/>
      <c r="F1" s="68"/>
      <c r="G1" s="68"/>
      <c r="H1" s="68"/>
    </row>
    <row r="2" spans="1:11" ht="20.149999999999999" customHeight="1" x14ac:dyDescent="0.25">
      <c r="A2" s="159"/>
      <c r="B2" s="74" t="s">
        <v>248</v>
      </c>
      <c r="C2" s="137"/>
      <c r="D2" s="137"/>
      <c r="E2" s="137"/>
      <c r="F2" s="68"/>
      <c r="G2" s="68"/>
      <c r="H2" s="68"/>
    </row>
    <row r="3" spans="1:11" ht="16.399999999999999" customHeight="1" x14ac:dyDescent="0.25">
      <c r="B3" s="2"/>
      <c r="C3" s="2"/>
      <c r="D3" s="2"/>
      <c r="E3" s="2"/>
    </row>
    <row r="4" spans="1:11" ht="38.15" customHeight="1" x14ac:dyDescent="0.25">
      <c r="A4" s="8"/>
      <c r="B4" s="228"/>
      <c r="C4" s="101"/>
      <c r="D4" s="160"/>
      <c r="E4" s="85"/>
      <c r="F4" s="241" t="s">
        <v>249</v>
      </c>
      <c r="G4" s="241"/>
      <c r="H4" s="85"/>
      <c r="I4" s="252" t="s">
        <v>250</v>
      </c>
      <c r="J4" s="252"/>
      <c r="K4" s="3"/>
    </row>
    <row r="5" spans="1:11" ht="40.4" customHeight="1" x14ac:dyDescent="0.25">
      <c r="B5" s="83" t="s">
        <v>164</v>
      </c>
      <c r="C5" s="76"/>
      <c r="D5" s="241" t="s">
        <v>251</v>
      </c>
      <c r="E5" s="241"/>
      <c r="F5" s="76" t="s">
        <v>252</v>
      </c>
      <c r="G5" s="76" t="s">
        <v>253</v>
      </c>
      <c r="H5" s="76"/>
      <c r="I5" s="223" t="s">
        <v>252</v>
      </c>
      <c r="J5" s="223" t="s">
        <v>253</v>
      </c>
      <c r="K5" s="3"/>
    </row>
    <row r="6" spans="1:11" ht="16.399999999999999" customHeight="1" x14ac:dyDescent="0.25">
      <c r="B6" s="161">
        <v>2015</v>
      </c>
      <c r="C6" s="162"/>
      <c r="D6" s="165"/>
      <c r="E6" s="164">
        <v>14</v>
      </c>
      <c r="F6" s="229" t="s">
        <v>63</v>
      </c>
      <c r="G6" s="88" t="s">
        <v>63</v>
      </c>
      <c r="H6" s="88"/>
      <c r="I6" s="229" t="s">
        <v>63</v>
      </c>
      <c r="J6" s="88" t="s">
        <v>63</v>
      </c>
      <c r="K6" s="10"/>
    </row>
    <row r="7" spans="1:11" ht="16.399999999999999" customHeight="1" x14ac:dyDescent="0.25">
      <c r="B7" s="161">
        <v>2020</v>
      </c>
      <c r="C7" s="162"/>
      <c r="D7" s="165"/>
      <c r="E7" s="164">
        <v>14</v>
      </c>
      <c r="F7" s="230">
        <v>209.98845399999999</v>
      </c>
      <c r="G7" s="88">
        <v>3.7868870000000001</v>
      </c>
      <c r="H7" s="88"/>
      <c r="I7" s="88">
        <v>26368.672639</v>
      </c>
      <c r="J7" s="88">
        <v>14875.211358</v>
      </c>
      <c r="K7" s="10"/>
    </row>
    <row r="8" spans="1:11" ht="16.399999999999999" customHeight="1" x14ac:dyDescent="0.25">
      <c r="B8" s="161">
        <v>2021</v>
      </c>
      <c r="C8" s="162"/>
      <c r="D8" s="165"/>
      <c r="E8" s="164">
        <v>15</v>
      </c>
      <c r="F8" s="230">
        <v>219.00645800000001</v>
      </c>
      <c r="G8" s="88">
        <v>4.0451379999999997</v>
      </c>
      <c r="H8" s="88"/>
      <c r="I8" s="88">
        <v>28356.920641389999</v>
      </c>
      <c r="J8" s="88">
        <v>16787.751943970001</v>
      </c>
      <c r="K8" s="10"/>
    </row>
    <row r="9" spans="1:11" ht="16.399999999999999" customHeight="1" x14ac:dyDescent="0.25">
      <c r="B9" s="161">
        <v>2022</v>
      </c>
      <c r="C9" s="162"/>
      <c r="D9" s="165"/>
      <c r="E9" s="164">
        <v>15</v>
      </c>
      <c r="F9" s="230">
        <v>231.06436400000001</v>
      </c>
      <c r="G9" s="88">
        <v>4.3147719999999996</v>
      </c>
      <c r="H9" s="88"/>
      <c r="I9" s="88">
        <v>33252.528212969999</v>
      </c>
      <c r="J9" s="88">
        <v>19641.32517932</v>
      </c>
      <c r="K9" s="10"/>
    </row>
    <row r="10" spans="1:11" ht="16.399999999999999" customHeight="1" x14ac:dyDescent="0.25">
      <c r="B10" s="3"/>
      <c r="C10" s="3"/>
    </row>
    <row r="11" spans="1:11" s="21" customFormat="1" ht="11.15" customHeight="1" x14ac:dyDescent="0.25">
      <c r="A11" s="20" t="s">
        <v>254</v>
      </c>
    </row>
    <row r="12" spans="1:11" s="21" customFormat="1" ht="11.15" customHeight="1" x14ac:dyDescent="0.25">
      <c r="A12" s="20" t="s">
        <v>444</v>
      </c>
    </row>
    <row r="13" spans="1:11" s="21" customFormat="1" ht="11.15" customHeight="1" x14ac:dyDescent="0.25">
      <c r="A13" s="19" t="s">
        <v>66</v>
      </c>
      <c r="B13" s="22" t="s">
        <v>255</v>
      </c>
      <c r="C13" s="22"/>
    </row>
    <row r="14" spans="1:11" s="21" customFormat="1" ht="11.15" customHeight="1" x14ac:dyDescent="0.25">
      <c r="A14" s="19"/>
    </row>
  </sheetData>
  <mergeCells count="3">
    <mergeCell ref="D5:E5"/>
    <mergeCell ref="F4:G4"/>
    <mergeCell ref="I4:J4"/>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M14"/>
  <sheetViews>
    <sheetView showGridLines="0" zoomScaleNormal="100" workbookViewId="0"/>
  </sheetViews>
  <sheetFormatPr defaultColWidth="8.54296875" defaultRowHeight="11" x14ac:dyDescent="0.25"/>
  <cols>
    <col min="1" max="1" width="2.54296875" style="1" customWidth="1"/>
    <col min="2" max="2" width="4.54296875" style="1" customWidth="1"/>
    <col min="3" max="3" width="3.453125" style="1" customWidth="1"/>
    <col min="4" max="4" width="6.54296875" style="1" customWidth="1"/>
    <col min="5" max="5" width="3.54296875" style="1" customWidth="1"/>
    <col min="6" max="6" width="4.453125" style="1" customWidth="1"/>
    <col min="7" max="7" width="5.54296875" style="1" customWidth="1"/>
    <col min="8" max="8" width="6.453125" style="1" customWidth="1"/>
    <col min="9" max="9" width="7.453125" style="1" customWidth="1"/>
    <col min="10" max="10" width="3.54296875" style="1" customWidth="1"/>
    <col min="11" max="12" width="8.81640625" style="1" customWidth="1"/>
    <col min="13" max="13" width="3.453125" style="1" customWidth="1"/>
    <col min="14" max="16384" width="8.54296875" style="1"/>
  </cols>
  <sheetData>
    <row r="1" spans="1:13" ht="16.399999999999999" customHeight="1" x14ac:dyDescent="0.25">
      <c r="A1" s="68"/>
      <c r="B1" s="74" t="s">
        <v>256</v>
      </c>
      <c r="C1" s="68"/>
      <c r="D1" s="113"/>
      <c r="E1" s="68"/>
      <c r="F1" s="68"/>
      <c r="G1" s="68"/>
      <c r="H1" s="68"/>
      <c r="I1" s="61"/>
    </row>
    <row r="2" spans="1:13" ht="20.149999999999999" customHeight="1" x14ac:dyDescent="0.25">
      <c r="A2" s="159"/>
      <c r="B2" s="74" t="s">
        <v>257</v>
      </c>
      <c r="C2" s="137"/>
      <c r="D2" s="137"/>
      <c r="E2" s="137"/>
      <c r="F2" s="137"/>
      <c r="G2" s="68"/>
      <c r="H2" s="68"/>
      <c r="I2" s="61"/>
      <c r="K2" s="1" t="s">
        <v>258</v>
      </c>
    </row>
    <row r="3" spans="1:13" ht="16.399999999999999" customHeight="1" x14ac:dyDescent="0.25">
      <c r="B3" s="2"/>
      <c r="C3" s="2"/>
      <c r="D3" s="2"/>
      <c r="E3" s="2"/>
      <c r="F3" s="2"/>
    </row>
    <row r="4" spans="1:13" ht="20.149999999999999" customHeight="1" x14ac:dyDescent="0.25">
      <c r="A4" s="8"/>
      <c r="B4" s="101"/>
      <c r="C4" s="101"/>
      <c r="D4" s="160"/>
      <c r="E4" s="85"/>
      <c r="F4" s="85"/>
      <c r="G4" s="252" t="s">
        <v>249</v>
      </c>
      <c r="H4" s="252"/>
      <c r="I4" s="252"/>
      <c r="J4" s="252" t="s">
        <v>259</v>
      </c>
      <c r="K4" s="252"/>
      <c r="L4" s="252"/>
      <c r="M4" s="3"/>
    </row>
    <row r="5" spans="1:13" ht="28.4" customHeight="1" x14ac:dyDescent="0.25">
      <c r="B5" s="83" t="s">
        <v>164</v>
      </c>
      <c r="C5" s="76"/>
      <c r="D5" s="241" t="s">
        <v>260</v>
      </c>
      <c r="E5" s="241"/>
      <c r="F5" s="241"/>
      <c r="G5" s="241"/>
      <c r="H5" s="241"/>
      <c r="I5" s="241"/>
      <c r="J5" s="241"/>
      <c r="K5" s="241"/>
      <c r="L5" s="241"/>
      <c r="M5" s="3"/>
    </row>
    <row r="6" spans="1:13" ht="16.399999999999999" customHeight="1" x14ac:dyDescent="0.25">
      <c r="B6" s="161">
        <v>2015</v>
      </c>
      <c r="C6" s="162"/>
      <c r="D6" s="165"/>
      <c r="E6" s="165">
        <v>14</v>
      </c>
      <c r="F6" s="164"/>
      <c r="G6" s="167"/>
      <c r="H6" s="111">
        <v>1006.2588459999999</v>
      </c>
      <c r="I6" s="168"/>
      <c r="J6" s="168"/>
      <c r="K6" s="168">
        <v>722600.79131799995</v>
      </c>
      <c r="L6" s="168"/>
      <c r="M6" s="16"/>
    </row>
    <row r="7" spans="1:13" ht="16.399999999999999" customHeight="1" x14ac:dyDescent="0.25">
      <c r="B7" s="161">
        <v>2020</v>
      </c>
      <c r="C7" s="162"/>
      <c r="D7" s="165"/>
      <c r="E7" s="165">
        <v>14</v>
      </c>
      <c r="F7" s="164"/>
      <c r="G7" s="167"/>
      <c r="H7" s="111">
        <v>602.99133500000005</v>
      </c>
      <c r="I7" s="168"/>
      <c r="J7" s="168"/>
      <c r="K7" s="168">
        <v>898523.56149700005</v>
      </c>
      <c r="L7" s="168"/>
      <c r="M7" s="16"/>
    </row>
    <row r="8" spans="1:13" ht="16.399999999999999" customHeight="1" x14ac:dyDescent="0.25">
      <c r="B8" s="161">
        <v>2021</v>
      </c>
      <c r="C8" s="162"/>
      <c r="D8" s="165"/>
      <c r="E8" s="165">
        <v>15</v>
      </c>
      <c r="F8" s="164"/>
      <c r="G8" s="167"/>
      <c r="H8" s="111">
        <v>631.67335700000001</v>
      </c>
      <c r="I8" s="168"/>
      <c r="J8" s="168"/>
      <c r="K8" s="168">
        <v>987394.16793199</v>
      </c>
      <c r="L8" s="168"/>
      <c r="M8" s="16"/>
    </row>
    <row r="9" spans="1:13" ht="16.399999999999999" customHeight="1" x14ac:dyDescent="0.25">
      <c r="B9" s="161">
        <v>2022</v>
      </c>
      <c r="C9" s="162"/>
      <c r="D9" s="165"/>
      <c r="E9" s="165">
        <v>15</v>
      </c>
      <c r="F9" s="164"/>
      <c r="G9" s="167"/>
      <c r="H9" s="111">
        <v>650.94370700000002</v>
      </c>
      <c r="I9" s="168"/>
      <c r="J9" s="168"/>
      <c r="K9" s="168">
        <v>1046905.30144912</v>
      </c>
      <c r="L9" s="168"/>
      <c r="M9" s="16"/>
    </row>
    <row r="10" spans="1:13" ht="16.399999999999999" customHeight="1" x14ac:dyDescent="0.25">
      <c r="B10" s="3"/>
      <c r="C10" s="3"/>
    </row>
    <row r="11" spans="1:13" ht="11.15" customHeight="1" x14ac:dyDescent="0.25">
      <c r="A11" s="20" t="s">
        <v>254</v>
      </c>
      <c r="B11" s="21"/>
      <c r="C11" s="21"/>
      <c r="D11" s="21"/>
      <c r="E11" s="21"/>
      <c r="F11" s="21"/>
      <c r="G11" s="21"/>
      <c r="H11" s="21"/>
      <c r="I11" s="21"/>
      <c r="J11" s="21"/>
      <c r="K11" s="21"/>
      <c r="L11" s="21"/>
      <c r="M11" s="21"/>
    </row>
    <row r="12" spans="1:13" ht="11.15" customHeight="1" x14ac:dyDescent="0.25">
      <c r="A12" s="20" t="s">
        <v>444</v>
      </c>
      <c r="B12" s="21"/>
      <c r="C12" s="21"/>
      <c r="D12" s="21"/>
      <c r="E12" s="21"/>
      <c r="F12" s="21"/>
      <c r="G12" s="21"/>
      <c r="H12" s="21"/>
      <c r="I12" s="21"/>
      <c r="J12" s="21"/>
      <c r="K12" s="21"/>
      <c r="L12" s="21"/>
      <c r="M12" s="21"/>
    </row>
    <row r="13" spans="1:13" ht="11.15" customHeight="1" x14ac:dyDescent="0.25">
      <c r="A13" s="19" t="s">
        <v>66</v>
      </c>
      <c r="B13" s="22" t="s">
        <v>255</v>
      </c>
      <c r="C13" s="22"/>
      <c r="D13" s="21"/>
      <c r="E13" s="21"/>
      <c r="F13" s="21"/>
      <c r="G13" s="21"/>
      <c r="H13" s="21"/>
      <c r="I13" s="21"/>
      <c r="J13" s="21"/>
      <c r="K13" s="21"/>
      <c r="L13" s="21"/>
      <c r="M13" s="21"/>
    </row>
    <row r="14" spans="1:13" ht="53.5" customHeight="1" x14ac:dyDescent="0.25">
      <c r="A14" s="19" t="s">
        <v>68</v>
      </c>
      <c r="B14" s="237" t="s">
        <v>261</v>
      </c>
      <c r="C14" s="237"/>
      <c r="D14" s="237"/>
      <c r="E14" s="237"/>
      <c r="F14" s="237"/>
      <c r="G14" s="237"/>
      <c r="H14" s="237"/>
      <c r="I14" s="237"/>
      <c r="J14" s="237"/>
      <c r="K14" s="237"/>
      <c r="L14" s="237"/>
      <c r="M14" s="237"/>
    </row>
  </sheetData>
  <mergeCells count="4">
    <mergeCell ref="B14:M14"/>
    <mergeCell ref="D5:F5"/>
    <mergeCell ref="G4:I5"/>
    <mergeCell ref="J4:L5"/>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F448-6463-4F4D-8D19-2B6E99C61F28}">
  <dimension ref="A1:K14"/>
  <sheetViews>
    <sheetView showGridLines="0" zoomScaleNormal="100" workbookViewId="0"/>
  </sheetViews>
  <sheetFormatPr defaultColWidth="8.54296875" defaultRowHeight="11" x14ac:dyDescent="0.25"/>
  <cols>
    <col min="1" max="1" width="2.54296875" style="1" customWidth="1"/>
    <col min="2" max="2" width="7.453125" style="1" customWidth="1"/>
    <col min="3" max="3" width="3.54296875" style="1" customWidth="1"/>
    <col min="4" max="4" width="7.54296875" style="1" customWidth="1"/>
    <col min="5" max="5" width="3.453125" style="1" customWidth="1"/>
    <col min="6" max="6" width="10.7265625" style="1" customWidth="1"/>
    <col min="7" max="7" width="10.54296875" style="1" customWidth="1"/>
    <col min="8" max="8" width="2.26953125" style="1" customWidth="1"/>
    <col min="9" max="9" width="9.54296875" style="1" customWidth="1"/>
    <col min="10" max="10" width="13.54296875" style="1" customWidth="1"/>
    <col min="11" max="11" width="5.453125" style="1" customWidth="1"/>
    <col min="12" max="16384" width="8.54296875" style="1"/>
  </cols>
  <sheetData>
    <row r="1" spans="1:11" ht="16.399999999999999" customHeight="1" x14ac:dyDescent="0.25">
      <c r="A1" s="68"/>
      <c r="B1" s="74" t="s">
        <v>262</v>
      </c>
      <c r="C1" s="68"/>
      <c r="D1" s="68"/>
      <c r="E1" s="68"/>
      <c r="F1" s="68"/>
      <c r="G1" s="68"/>
      <c r="H1" s="68"/>
    </row>
    <row r="2" spans="1:11" ht="20.149999999999999" customHeight="1" x14ac:dyDescent="0.25">
      <c r="A2" s="159"/>
      <c r="B2" s="74" t="s">
        <v>263</v>
      </c>
      <c r="C2" s="137"/>
      <c r="D2" s="137"/>
      <c r="E2" s="137"/>
      <c r="F2" s="68"/>
      <c r="G2" s="68"/>
      <c r="H2" s="68"/>
    </row>
    <row r="3" spans="1:11" ht="16.399999999999999" customHeight="1" x14ac:dyDescent="0.25">
      <c r="B3" s="2"/>
      <c r="C3" s="2"/>
      <c r="D3" s="2"/>
      <c r="E3" s="2"/>
    </row>
    <row r="4" spans="1:11" ht="38.15" customHeight="1" x14ac:dyDescent="0.25">
      <c r="A4" s="8"/>
      <c r="B4" s="228"/>
      <c r="C4" s="101"/>
      <c r="D4" s="160"/>
      <c r="E4" s="85"/>
      <c r="F4" s="241" t="s">
        <v>249</v>
      </c>
      <c r="G4" s="241"/>
      <c r="H4" s="85"/>
      <c r="I4" s="252" t="s">
        <v>250</v>
      </c>
      <c r="J4" s="252"/>
      <c r="K4" s="3"/>
    </row>
    <row r="5" spans="1:11" ht="40.4" customHeight="1" x14ac:dyDescent="0.25">
      <c r="B5" s="83" t="s">
        <v>164</v>
      </c>
      <c r="C5" s="76"/>
      <c r="D5" s="241" t="s">
        <v>251</v>
      </c>
      <c r="E5" s="241"/>
      <c r="F5" s="76" t="s">
        <v>233</v>
      </c>
      <c r="G5" s="76" t="s">
        <v>234</v>
      </c>
      <c r="H5" s="76"/>
      <c r="I5" s="223" t="s">
        <v>264</v>
      </c>
      <c r="J5" s="223" t="s">
        <v>234</v>
      </c>
      <c r="K5" s="3"/>
    </row>
    <row r="6" spans="1:11" ht="16.399999999999999" customHeight="1" x14ac:dyDescent="0.25">
      <c r="B6" s="161">
        <v>2015</v>
      </c>
      <c r="C6" s="162"/>
      <c r="D6" s="165"/>
      <c r="E6" s="164">
        <v>14</v>
      </c>
      <c r="F6" s="229" t="s">
        <v>63</v>
      </c>
      <c r="G6" s="88" t="s">
        <v>63</v>
      </c>
      <c r="H6" s="88"/>
      <c r="I6" s="229" t="s">
        <v>63</v>
      </c>
      <c r="J6" s="88" t="s">
        <v>63</v>
      </c>
      <c r="K6" s="10"/>
    </row>
    <row r="7" spans="1:11" ht="16.399999999999999" customHeight="1" x14ac:dyDescent="0.25">
      <c r="B7" s="161">
        <v>2020</v>
      </c>
      <c r="C7" s="162"/>
      <c r="D7" s="165"/>
      <c r="E7" s="164">
        <v>14</v>
      </c>
      <c r="F7" s="230">
        <v>0.303282</v>
      </c>
      <c r="G7" s="88">
        <v>1.9120000000000001E-3</v>
      </c>
      <c r="H7" s="88"/>
      <c r="I7" s="88">
        <v>1377.114511</v>
      </c>
      <c r="J7" s="88">
        <v>9.1608769999999993</v>
      </c>
      <c r="K7" s="10"/>
    </row>
    <row r="8" spans="1:11" ht="16.399999999999999" customHeight="1" x14ac:dyDescent="0.25">
      <c r="B8" s="161">
        <v>2021</v>
      </c>
      <c r="C8" s="162"/>
      <c r="D8" s="165"/>
      <c r="E8" s="164">
        <v>15</v>
      </c>
      <c r="F8" s="230">
        <v>0.21227399999999999</v>
      </c>
      <c r="G8" s="88">
        <v>8.4500000000000005E-4</v>
      </c>
      <c r="H8" s="88"/>
      <c r="I8" s="88">
        <v>783.05406035999999</v>
      </c>
      <c r="J8" s="88">
        <v>19.137724469999998</v>
      </c>
      <c r="K8" s="10"/>
    </row>
    <row r="9" spans="1:11" ht="16.399999999999999" customHeight="1" x14ac:dyDescent="0.25">
      <c r="B9" s="161">
        <v>2022</v>
      </c>
      <c r="C9" s="162"/>
      <c r="D9" s="165"/>
      <c r="E9" s="164">
        <v>15</v>
      </c>
      <c r="F9" s="230">
        <v>0.16003100000000001</v>
      </c>
      <c r="G9" s="88">
        <v>5.5999999999999995E-4</v>
      </c>
      <c r="H9" s="88"/>
      <c r="I9" s="88">
        <v>545.67401111000004</v>
      </c>
      <c r="J9" s="88">
        <v>2.9920244999999999</v>
      </c>
      <c r="K9" s="10"/>
    </row>
    <row r="10" spans="1:11" ht="16.399999999999999" customHeight="1" x14ac:dyDescent="0.25">
      <c r="B10" s="3"/>
      <c r="C10" s="3"/>
    </row>
    <row r="11" spans="1:11" s="21" customFormat="1" ht="11.15" customHeight="1" x14ac:dyDescent="0.25">
      <c r="A11" s="20" t="s">
        <v>254</v>
      </c>
    </row>
    <row r="12" spans="1:11" s="21" customFormat="1" ht="11.15" customHeight="1" x14ac:dyDescent="0.25">
      <c r="A12" s="20" t="s">
        <v>444</v>
      </c>
    </row>
    <row r="13" spans="1:11" s="21" customFormat="1" ht="11.15" customHeight="1" x14ac:dyDescent="0.25">
      <c r="A13" s="19" t="s">
        <v>66</v>
      </c>
      <c r="B13" s="22" t="s">
        <v>255</v>
      </c>
      <c r="C13" s="22"/>
    </row>
    <row r="14" spans="1:11" s="21" customFormat="1" ht="11.15" customHeight="1" x14ac:dyDescent="0.25">
      <c r="A14" s="19"/>
    </row>
  </sheetData>
  <mergeCells count="3">
    <mergeCell ref="F4:G4"/>
    <mergeCell ref="I4:J4"/>
    <mergeCell ref="D5:E5"/>
  </mergeCells>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B565E-6F17-4DBA-BB6F-D547ED3DAA56}">
  <dimension ref="A1:J14"/>
  <sheetViews>
    <sheetView showGridLines="0" zoomScaleNormal="100" workbookViewId="0"/>
  </sheetViews>
  <sheetFormatPr defaultColWidth="8.54296875" defaultRowHeight="11" x14ac:dyDescent="0.25"/>
  <cols>
    <col min="1" max="1" width="2.54296875" style="1" customWidth="1"/>
    <col min="2" max="2" width="7.453125" style="1" customWidth="1"/>
    <col min="3" max="3" width="3.54296875" style="1" customWidth="1"/>
    <col min="4" max="4" width="7.54296875" style="1" customWidth="1"/>
    <col min="5" max="5" width="3.453125" style="1" customWidth="1"/>
    <col min="6" max="6" width="10.7265625" style="1" customWidth="1"/>
    <col min="7" max="7" width="10.54296875" style="1" customWidth="1"/>
    <col min="8" max="8" width="2.26953125" style="1" customWidth="1"/>
    <col min="9" max="9" width="17.453125" style="1" customWidth="1"/>
    <col min="10" max="10" width="5.453125" style="1" customWidth="1"/>
    <col min="11" max="16384" width="8.54296875" style="1"/>
  </cols>
  <sheetData>
    <row r="1" spans="1:10" ht="16.399999999999999" customHeight="1" x14ac:dyDescent="0.25">
      <c r="A1" s="68"/>
      <c r="B1" s="74" t="s">
        <v>265</v>
      </c>
      <c r="C1" s="68"/>
      <c r="D1" s="68"/>
      <c r="E1" s="68"/>
      <c r="F1" s="68"/>
      <c r="G1" s="68"/>
      <c r="H1" s="68"/>
    </row>
    <row r="2" spans="1:10" ht="20.149999999999999" customHeight="1" x14ac:dyDescent="0.25">
      <c r="A2" s="159"/>
      <c r="B2" s="74" t="s">
        <v>266</v>
      </c>
      <c r="C2" s="137"/>
      <c r="D2" s="137"/>
      <c r="E2" s="137"/>
      <c r="F2" s="68"/>
      <c r="G2" s="68"/>
      <c r="H2" s="68"/>
    </row>
    <row r="3" spans="1:10" ht="16.399999999999999" customHeight="1" x14ac:dyDescent="0.25">
      <c r="B3" s="2"/>
      <c r="C3" s="2"/>
      <c r="D3" s="2"/>
      <c r="E3" s="2"/>
    </row>
    <row r="4" spans="1:10" ht="38.15" customHeight="1" x14ac:dyDescent="0.25">
      <c r="A4" s="8"/>
      <c r="B4" s="228"/>
      <c r="C4" s="101"/>
      <c r="D4" s="160"/>
      <c r="E4" s="85"/>
      <c r="F4" s="241" t="s">
        <v>249</v>
      </c>
      <c r="G4" s="241"/>
      <c r="H4" s="85"/>
      <c r="I4" s="76" t="s">
        <v>267</v>
      </c>
      <c r="J4" s="3"/>
    </row>
    <row r="5" spans="1:10" ht="40.4" customHeight="1" x14ac:dyDescent="0.25">
      <c r="B5" s="83" t="s">
        <v>164</v>
      </c>
      <c r="C5" s="76"/>
      <c r="D5" s="241" t="s">
        <v>251</v>
      </c>
      <c r="E5" s="241"/>
      <c r="F5" s="76" t="s">
        <v>268</v>
      </c>
      <c r="G5" s="76" t="s">
        <v>269</v>
      </c>
      <c r="H5" s="76"/>
      <c r="I5" s="76" t="s">
        <v>270</v>
      </c>
      <c r="J5" s="3"/>
    </row>
    <row r="6" spans="1:10" ht="16.399999999999999" customHeight="1" x14ac:dyDescent="0.25">
      <c r="B6" s="161">
        <v>2015</v>
      </c>
      <c r="C6" s="162"/>
      <c r="D6" s="165"/>
      <c r="E6" s="164">
        <v>14</v>
      </c>
      <c r="F6" s="229" t="s">
        <v>63</v>
      </c>
      <c r="G6" s="88" t="s">
        <v>63</v>
      </c>
      <c r="H6" s="88"/>
      <c r="I6" s="229" t="s">
        <v>63</v>
      </c>
      <c r="J6" s="10"/>
    </row>
    <row r="7" spans="1:10" ht="16.399999999999999" customHeight="1" x14ac:dyDescent="0.25">
      <c r="B7" s="161">
        <v>2020</v>
      </c>
      <c r="C7" s="162"/>
      <c r="D7" s="165"/>
      <c r="E7" s="164">
        <v>14</v>
      </c>
      <c r="F7" s="230">
        <v>43.580348000000001</v>
      </c>
      <c r="G7" s="88">
        <v>536.16410900000005</v>
      </c>
      <c r="H7" s="88"/>
      <c r="I7" s="88">
        <v>128795.19057599999</v>
      </c>
      <c r="J7" s="10"/>
    </row>
    <row r="8" spans="1:10" ht="16.399999999999999" customHeight="1" x14ac:dyDescent="0.25">
      <c r="B8" s="161">
        <v>2021</v>
      </c>
      <c r="C8" s="162"/>
      <c r="D8" s="165"/>
      <c r="E8" s="164">
        <v>15</v>
      </c>
      <c r="F8" s="230">
        <v>58.023932000000002</v>
      </c>
      <c r="G8" s="88">
        <v>564.18427799999995</v>
      </c>
      <c r="H8" s="88"/>
      <c r="I8" s="88">
        <v>139370.38039209999</v>
      </c>
      <c r="J8" s="10"/>
    </row>
    <row r="9" spans="1:10" ht="16.399999999999999" customHeight="1" x14ac:dyDescent="0.25">
      <c r="B9" s="161">
        <v>2022</v>
      </c>
      <c r="C9" s="162"/>
      <c r="D9" s="165"/>
      <c r="E9" s="164">
        <v>15</v>
      </c>
      <c r="F9" s="230">
        <v>78.295953999999995</v>
      </c>
      <c r="G9" s="88">
        <v>430.355232</v>
      </c>
      <c r="H9" s="88"/>
      <c r="I9" s="88">
        <v>147003.10716670001</v>
      </c>
      <c r="J9" s="10"/>
    </row>
    <row r="10" spans="1:10" ht="16.399999999999999" customHeight="1" x14ac:dyDescent="0.25">
      <c r="B10" s="3"/>
      <c r="C10" s="3"/>
    </row>
    <row r="11" spans="1:10" s="21" customFormat="1" ht="11.15" customHeight="1" x14ac:dyDescent="0.25">
      <c r="A11" s="20" t="s">
        <v>254</v>
      </c>
    </row>
    <row r="12" spans="1:10" s="21" customFormat="1" ht="11.15" customHeight="1" x14ac:dyDescent="0.25">
      <c r="A12" s="20" t="s">
        <v>444</v>
      </c>
    </row>
    <row r="13" spans="1:10" s="21" customFormat="1" ht="33" customHeight="1" x14ac:dyDescent="0.25">
      <c r="A13" s="19" t="s">
        <v>66</v>
      </c>
      <c r="B13" s="237" t="s">
        <v>271</v>
      </c>
      <c r="C13" s="237"/>
      <c r="D13" s="237"/>
      <c r="E13" s="237"/>
      <c r="F13" s="237"/>
      <c r="G13" s="237"/>
      <c r="H13" s="237"/>
      <c r="I13" s="237"/>
    </row>
    <row r="14" spans="1:10" s="21" customFormat="1" ht="11.15" customHeight="1" x14ac:dyDescent="0.25">
      <c r="A14" s="19"/>
    </row>
  </sheetData>
  <mergeCells count="3">
    <mergeCell ref="F4:G4"/>
    <mergeCell ref="D5:E5"/>
    <mergeCell ref="B13:I13"/>
  </mergeCells>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EAEF-5D72-4CDE-A515-ABB938732B33}">
  <dimension ref="A1:I13"/>
  <sheetViews>
    <sheetView showGridLines="0" zoomScaleNormal="100" workbookViewId="0"/>
  </sheetViews>
  <sheetFormatPr defaultColWidth="8.54296875" defaultRowHeight="11" x14ac:dyDescent="0.25"/>
  <cols>
    <col min="1" max="1" width="2.54296875" style="1" customWidth="1"/>
    <col min="2" max="2" width="7.453125" style="1" customWidth="1"/>
    <col min="3" max="3" width="3.54296875" style="1" customWidth="1"/>
    <col min="4" max="4" width="7.54296875" style="1" customWidth="1"/>
    <col min="5" max="5" width="3.453125" style="1" customWidth="1"/>
    <col min="6" max="6" width="10.7265625" style="1" customWidth="1"/>
    <col min="7" max="7" width="2.26953125" style="1" customWidth="1"/>
    <col min="8" max="8" width="17.453125" style="1" customWidth="1"/>
    <col min="9" max="9" width="5.453125" style="1" customWidth="1"/>
    <col min="10" max="16384" width="8.54296875" style="1"/>
  </cols>
  <sheetData>
    <row r="1" spans="1:9" ht="16.399999999999999" customHeight="1" x14ac:dyDescent="0.25">
      <c r="A1" s="68"/>
      <c r="B1" s="74" t="s">
        <v>272</v>
      </c>
      <c r="C1" s="68"/>
      <c r="D1" s="68"/>
      <c r="E1" s="68"/>
      <c r="F1" s="68"/>
      <c r="G1" s="68"/>
    </row>
    <row r="2" spans="1:9" ht="20.149999999999999" customHeight="1" x14ac:dyDescent="0.25">
      <c r="A2" s="159"/>
      <c r="B2" s="74" t="s">
        <v>273</v>
      </c>
      <c r="C2" s="137"/>
      <c r="D2" s="137"/>
      <c r="E2" s="137"/>
      <c r="F2" s="68"/>
      <c r="G2" s="68"/>
    </row>
    <row r="3" spans="1:9" ht="16.399999999999999" customHeight="1" x14ac:dyDescent="0.25">
      <c r="B3" s="2"/>
      <c r="C3" s="2"/>
      <c r="D3" s="2"/>
      <c r="E3" s="2"/>
    </row>
    <row r="4" spans="1:9" ht="38.15" customHeight="1" x14ac:dyDescent="0.25">
      <c r="A4" s="8"/>
      <c r="B4" s="83" t="s">
        <v>164</v>
      </c>
      <c r="C4" s="76"/>
      <c r="D4" s="241" t="s">
        <v>251</v>
      </c>
      <c r="E4" s="241"/>
      <c r="F4" s="252" t="s">
        <v>249</v>
      </c>
      <c r="G4" s="252"/>
      <c r="H4" s="76" t="s">
        <v>267</v>
      </c>
      <c r="I4" s="3"/>
    </row>
    <row r="5" spans="1:9" ht="16.399999999999999" customHeight="1" x14ac:dyDescent="0.25">
      <c r="B5" s="161">
        <v>2015</v>
      </c>
      <c r="C5" s="162"/>
      <c r="D5" s="165"/>
      <c r="E5" s="164">
        <v>14</v>
      </c>
      <c r="F5" s="229" t="s">
        <v>63</v>
      </c>
      <c r="G5" s="88"/>
      <c r="H5" s="229" t="s">
        <v>63</v>
      </c>
      <c r="I5" s="10"/>
    </row>
    <row r="6" spans="1:9" ht="16.399999999999999" customHeight="1" x14ac:dyDescent="0.25">
      <c r="B6" s="161">
        <v>2020</v>
      </c>
      <c r="C6" s="162"/>
      <c r="D6" s="165"/>
      <c r="E6" s="164">
        <v>14</v>
      </c>
      <c r="F6" s="230">
        <v>99.412563000000006</v>
      </c>
      <c r="G6" s="88"/>
      <c r="H6" s="88">
        <v>57043.588983000001</v>
      </c>
      <c r="I6" s="10"/>
    </row>
    <row r="7" spans="1:9" ht="16.399999999999999" customHeight="1" x14ac:dyDescent="0.25">
      <c r="B7" s="161">
        <v>2021</v>
      </c>
      <c r="C7" s="162"/>
      <c r="D7" s="165"/>
      <c r="E7" s="164">
        <v>14</v>
      </c>
      <c r="F7" s="230">
        <v>125.229598</v>
      </c>
      <c r="G7" s="88"/>
      <c r="H7" s="88">
        <v>75091</v>
      </c>
      <c r="I7" s="10"/>
    </row>
    <row r="8" spans="1:9" ht="16.399999999999999" customHeight="1" x14ac:dyDescent="0.25">
      <c r="B8" s="161">
        <v>2022</v>
      </c>
      <c r="C8" s="162"/>
      <c r="D8" s="165"/>
      <c r="E8" s="164">
        <v>14</v>
      </c>
      <c r="F8" s="230">
        <v>148.171753</v>
      </c>
      <c r="G8" s="88"/>
      <c r="H8" s="88">
        <v>82838.995479999998</v>
      </c>
      <c r="I8" s="10"/>
    </row>
    <row r="9" spans="1:9" ht="16.399999999999999" customHeight="1" x14ac:dyDescent="0.25">
      <c r="B9" s="3"/>
      <c r="C9" s="3"/>
    </row>
    <row r="10" spans="1:9" s="21" customFormat="1" ht="11.15" customHeight="1" x14ac:dyDescent="0.25">
      <c r="A10" s="20" t="s">
        <v>254</v>
      </c>
    </row>
    <row r="11" spans="1:9" s="21" customFormat="1" ht="11.15" customHeight="1" x14ac:dyDescent="0.25">
      <c r="A11" s="20" t="s">
        <v>444</v>
      </c>
    </row>
    <row r="12" spans="1:9" s="21" customFormat="1" ht="11.15" customHeight="1" x14ac:dyDescent="0.25">
      <c r="A12" s="19" t="s">
        <v>66</v>
      </c>
      <c r="B12" s="22" t="s">
        <v>255</v>
      </c>
      <c r="C12" s="22"/>
    </row>
    <row r="13" spans="1:9" s="21" customFormat="1" ht="11.15" customHeight="1" x14ac:dyDescent="0.25">
      <c r="A13" s="19" t="s">
        <v>68</v>
      </c>
      <c r="B13" s="22" t="s">
        <v>274</v>
      </c>
    </row>
  </sheetData>
  <mergeCells count="2">
    <mergeCell ref="F4:G4"/>
    <mergeCell ref="D4:E4"/>
  </mergeCells>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K90"/>
  <sheetViews>
    <sheetView showGridLines="0" zoomScaleNormal="100" workbookViewId="0"/>
  </sheetViews>
  <sheetFormatPr defaultColWidth="8.54296875" defaultRowHeight="11" x14ac:dyDescent="0.25"/>
  <cols>
    <col min="1" max="1" width="2.54296875" style="1" customWidth="1"/>
    <col min="2" max="2" width="8.54296875" style="1" customWidth="1"/>
    <col min="3" max="3" width="13.453125" style="1" customWidth="1"/>
    <col min="4" max="4" width="11.453125" style="1" customWidth="1"/>
    <col min="5" max="5" width="1.54296875" style="1" customWidth="1"/>
    <col min="6" max="6" width="15.54296875" style="1" customWidth="1"/>
    <col min="7" max="7" width="11.54296875" style="1" customWidth="1"/>
    <col min="8" max="8" width="1.54296875" style="1" customWidth="1"/>
    <col min="9" max="9" width="12.453125" style="1" customWidth="1"/>
    <col min="10" max="10" width="3.453125" style="1" customWidth="1"/>
    <col min="11" max="12" width="8.54296875" style="1"/>
    <col min="13" max="13" width="10.1796875" style="1" bestFit="1" customWidth="1"/>
    <col min="14" max="14" width="9.6328125" style="1" bestFit="1" customWidth="1"/>
    <col min="15" max="16384" width="8.54296875" style="1"/>
  </cols>
  <sheetData>
    <row r="1" spans="1:11" ht="16.399999999999999" customHeight="1" x14ac:dyDescent="0.25">
      <c r="A1" s="68"/>
      <c r="B1" s="74" t="s">
        <v>275</v>
      </c>
      <c r="C1" s="68"/>
      <c r="D1" s="68"/>
      <c r="E1" s="68"/>
      <c r="F1" s="68"/>
      <c r="G1" s="68"/>
      <c r="H1" s="68"/>
      <c r="I1" s="68"/>
      <c r="J1" s="68"/>
    </row>
    <row r="2" spans="1:11" ht="40.4" customHeight="1" x14ac:dyDescent="0.25">
      <c r="A2" s="68"/>
      <c r="B2" s="238" t="s">
        <v>276</v>
      </c>
      <c r="C2" s="238"/>
      <c r="D2" s="238"/>
      <c r="E2" s="238"/>
      <c r="F2" s="238"/>
      <c r="G2" s="238"/>
      <c r="H2" s="238"/>
      <c r="I2" s="238"/>
      <c r="J2" s="238"/>
    </row>
    <row r="3" spans="1:11" ht="16.399999999999999" customHeight="1" x14ac:dyDescent="0.25">
      <c r="A3" s="68"/>
      <c r="B3" s="137" t="s">
        <v>277</v>
      </c>
      <c r="C3" s="68"/>
      <c r="D3" s="68"/>
      <c r="E3" s="68"/>
      <c r="F3" s="68"/>
      <c r="G3" s="68"/>
      <c r="H3" s="68"/>
      <c r="I3" s="68"/>
      <c r="J3" s="68"/>
    </row>
    <row r="4" spans="1:11" ht="16.399999999999999" customHeight="1" x14ac:dyDescent="0.25"/>
    <row r="5" spans="1:11" ht="30" customHeight="1" x14ac:dyDescent="0.25">
      <c r="B5" s="85" t="s">
        <v>164</v>
      </c>
      <c r="C5" s="241" t="s">
        <v>278</v>
      </c>
      <c r="D5" s="241"/>
      <c r="E5" s="85"/>
      <c r="F5" s="241" t="s">
        <v>279</v>
      </c>
      <c r="G5" s="241"/>
      <c r="H5" s="85"/>
      <c r="I5" s="170" t="s">
        <v>153</v>
      </c>
      <c r="J5" s="3"/>
    </row>
    <row r="6" spans="1:11" ht="20.149999999999999" customHeight="1" x14ac:dyDescent="0.25">
      <c r="B6" s="85"/>
      <c r="C6" s="76" t="s">
        <v>280</v>
      </c>
      <c r="D6" s="76" t="s">
        <v>281</v>
      </c>
      <c r="E6" s="76"/>
      <c r="F6" s="76" t="s">
        <v>280</v>
      </c>
      <c r="G6" s="76" t="s">
        <v>281</v>
      </c>
      <c r="H6" s="76"/>
      <c r="I6" s="170" t="s">
        <v>280</v>
      </c>
      <c r="J6" s="3"/>
    </row>
    <row r="7" spans="1:11" ht="16.399999999999999" customHeight="1" x14ac:dyDescent="0.25">
      <c r="B7" s="85">
        <v>1996</v>
      </c>
      <c r="C7" s="173">
        <v>745</v>
      </c>
      <c r="D7" s="174">
        <v>21.69</v>
      </c>
      <c r="E7" s="174"/>
      <c r="F7" s="175">
        <v>2688</v>
      </c>
      <c r="G7" s="174">
        <v>78.31</v>
      </c>
      <c r="H7" s="174"/>
      <c r="I7" s="171">
        <v>3433</v>
      </c>
    </row>
    <row r="8" spans="1:11" ht="16.399999999999999" customHeight="1" x14ac:dyDescent="0.25">
      <c r="B8" s="85">
        <v>2000</v>
      </c>
      <c r="C8" s="175">
        <v>5220</v>
      </c>
      <c r="D8" s="174">
        <v>56.06</v>
      </c>
      <c r="E8" s="174"/>
      <c r="F8" s="175">
        <v>4091</v>
      </c>
      <c r="G8" s="174">
        <v>43.94</v>
      </c>
      <c r="H8" s="174"/>
      <c r="I8" s="171">
        <v>9310</v>
      </c>
      <c r="K8" s="15"/>
    </row>
    <row r="9" spans="1:11" ht="16.399999999999999" customHeight="1" x14ac:dyDescent="0.25">
      <c r="B9" s="85">
        <v>2005</v>
      </c>
      <c r="C9" s="175">
        <v>6568</v>
      </c>
      <c r="D9" s="174">
        <v>60.05</v>
      </c>
      <c r="E9" s="174"/>
      <c r="F9" s="175">
        <v>4369</v>
      </c>
      <c r="G9" s="174">
        <v>39.950000000000003</v>
      </c>
      <c r="H9" s="174"/>
      <c r="I9" s="171">
        <v>10937</v>
      </c>
      <c r="K9" s="15"/>
    </row>
    <row r="10" spans="1:11" ht="16.399999999999999" customHeight="1" x14ac:dyDescent="0.25">
      <c r="B10" s="85">
        <v>2010</v>
      </c>
      <c r="C10" s="175">
        <v>11428</v>
      </c>
      <c r="D10" s="174">
        <v>69.239999999999995</v>
      </c>
      <c r="E10" s="174"/>
      <c r="F10" s="175">
        <v>5077</v>
      </c>
      <c r="G10" s="174">
        <v>30.76</v>
      </c>
      <c r="H10" s="174"/>
      <c r="I10" s="171">
        <v>16505</v>
      </c>
      <c r="K10" s="15"/>
    </row>
    <row r="11" spans="1:11" ht="16.399999999999999" customHeight="1" x14ac:dyDescent="0.25">
      <c r="B11" s="85">
        <v>2015</v>
      </c>
      <c r="C11" s="175">
        <v>10154</v>
      </c>
      <c r="D11" s="176">
        <v>68.789377413454375</v>
      </c>
      <c r="E11" s="174"/>
      <c r="F11" s="175">
        <v>4607</v>
      </c>
      <c r="G11" s="174">
        <v>31.210622586545629</v>
      </c>
      <c r="H11" s="174"/>
      <c r="I11" s="171">
        <v>14761</v>
      </c>
      <c r="K11" s="15"/>
    </row>
    <row r="12" spans="1:11" ht="16.399999999999999" customHeight="1" x14ac:dyDescent="0.25">
      <c r="B12" s="85">
        <v>2020</v>
      </c>
      <c r="C12" s="175">
        <v>12105.400778210116</v>
      </c>
      <c r="D12" s="176">
        <v>59.21075119588631</v>
      </c>
      <c r="E12" s="174"/>
      <c r="F12" s="175">
        <v>8339.1984435797658</v>
      </c>
      <c r="G12" s="174">
        <v>40.78924880411369</v>
      </c>
      <c r="H12" s="174"/>
      <c r="I12" s="171">
        <v>20444.599221789882</v>
      </c>
      <c r="K12" s="15"/>
    </row>
    <row r="13" spans="1:11" ht="16.399999999999999" customHeight="1" x14ac:dyDescent="0.25">
      <c r="B13" s="85">
        <v>2021</v>
      </c>
      <c r="C13" s="175">
        <v>13468</v>
      </c>
      <c r="D13" s="176">
        <v>59.5</v>
      </c>
      <c r="E13" s="174"/>
      <c r="F13" s="175">
        <v>9166</v>
      </c>
      <c r="G13" s="174">
        <v>40.5</v>
      </c>
      <c r="H13" s="174"/>
      <c r="I13" s="171">
        <v>22634</v>
      </c>
      <c r="K13" s="15"/>
    </row>
    <row r="14" spans="1:11" ht="16.399999999999999" customHeight="1" x14ac:dyDescent="0.25">
      <c r="B14" s="85">
        <v>2022</v>
      </c>
      <c r="C14" s="175">
        <v>13746</v>
      </c>
      <c r="D14" s="176">
        <v>56.914541238820803</v>
      </c>
      <c r="E14" s="174"/>
      <c r="F14" s="175">
        <v>10406</v>
      </c>
      <c r="G14" s="174">
        <v>43.085458761179197</v>
      </c>
      <c r="H14" s="174"/>
      <c r="I14" s="171">
        <v>24152</v>
      </c>
      <c r="K14" s="15"/>
    </row>
    <row r="15" spans="1:11" ht="30" customHeight="1" x14ac:dyDescent="0.25">
      <c r="B15" s="85"/>
      <c r="C15" s="83" t="s">
        <v>282</v>
      </c>
      <c r="D15" s="76" t="s">
        <v>281</v>
      </c>
      <c r="E15" s="83"/>
      <c r="F15" s="83" t="s">
        <v>282</v>
      </c>
      <c r="G15" s="76" t="s">
        <v>281</v>
      </c>
      <c r="H15" s="83"/>
      <c r="I15" s="172" t="s">
        <v>282</v>
      </c>
    </row>
    <row r="16" spans="1:11" ht="16.399999999999999" customHeight="1" x14ac:dyDescent="0.25">
      <c r="B16" s="85">
        <v>1996</v>
      </c>
      <c r="C16" s="166">
        <v>3547.11</v>
      </c>
      <c r="D16" s="176">
        <v>12.23</v>
      </c>
      <c r="E16" s="176"/>
      <c r="F16" s="72">
        <v>25456.43</v>
      </c>
      <c r="G16" s="174">
        <v>87.77</v>
      </c>
      <c r="H16" s="174"/>
      <c r="I16" s="120">
        <v>29003.54</v>
      </c>
      <c r="K16" s="15"/>
    </row>
    <row r="17" spans="1:11" ht="16.399999999999999" customHeight="1" x14ac:dyDescent="0.25">
      <c r="B17" s="85">
        <v>2000</v>
      </c>
      <c r="C17" s="72">
        <v>6763.5</v>
      </c>
      <c r="D17" s="176">
        <v>7.93</v>
      </c>
      <c r="E17" s="176"/>
      <c r="F17" s="72">
        <v>78579.899999999994</v>
      </c>
      <c r="G17" s="174">
        <v>92.07</v>
      </c>
      <c r="H17" s="174"/>
      <c r="I17" s="120">
        <v>85343.5</v>
      </c>
      <c r="K17" s="15"/>
    </row>
    <row r="18" spans="1:11" ht="16.399999999999999" customHeight="1" x14ac:dyDescent="0.25">
      <c r="B18" s="85">
        <v>2005</v>
      </c>
      <c r="C18" s="72">
        <v>9611</v>
      </c>
      <c r="D18" s="176">
        <v>8.01</v>
      </c>
      <c r="E18" s="176"/>
      <c r="F18" s="72">
        <v>110451</v>
      </c>
      <c r="G18" s="174">
        <v>91.99</v>
      </c>
      <c r="H18" s="174"/>
      <c r="I18" s="120">
        <v>120062</v>
      </c>
      <c r="K18" s="15"/>
    </row>
    <row r="19" spans="1:11" ht="16.399999999999999" customHeight="1" x14ac:dyDescent="0.25">
      <c r="B19" s="85">
        <v>2010</v>
      </c>
      <c r="C19" s="72">
        <v>10021.200000000001</v>
      </c>
      <c r="D19" s="176">
        <v>6.89</v>
      </c>
      <c r="E19" s="176"/>
      <c r="F19" s="72">
        <v>135386.4</v>
      </c>
      <c r="G19" s="174">
        <v>93.11</v>
      </c>
      <c r="H19" s="174"/>
      <c r="I19" s="120">
        <v>145407.70000000001</v>
      </c>
      <c r="K19" s="15"/>
    </row>
    <row r="20" spans="1:11" ht="16.399999999999999" customHeight="1" x14ac:dyDescent="0.25">
      <c r="B20" s="85">
        <v>2015</v>
      </c>
      <c r="C20" s="72">
        <v>11368.344086952733</v>
      </c>
      <c r="D20" s="176">
        <v>9.789838267684857</v>
      </c>
      <c r="E20" s="176"/>
      <c r="F20" s="72">
        <v>104755.57722927901</v>
      </c>
      <c r="G20" s="174">
        <v>90.210161732314916</v>
      </c>
      <c r="H20" s="174"/>
      <c r="I20" s="120">
        <v>116123.92131623199</v>
      </c>
      <c r="K20" s="15"/>
    </row>
    <row r="21" spans="1:11" ht="16.399999999999999" customHeight="1" x14ac:dyDescent="0.25">
      <c r="B21" s="85">
        <v>2020</v>
      </c>
      <c r="C21" s="72">
        <v>14418.145448046851</v>
      </c>
      <c r="D21" s="176">
        <v>7.1376045115923175</v>
      </c>
      <c r="E21" s="176"/>
      <c r="F21" s="72">
        <v>187584.43713592892</v>
      </c>
      <c r="G21" s="174">
        <v>92.862395488407685</v>
      </c>
      <c r="H21" s="174"/>
      <c r="I21" s="120">
        <v>202002.58258397577</v>
      </c>
      <c r="K21" s="15"/>
    </row>
    <row r="22" spans="1:11" ht="16.399999999999999" customHeight="1" x14ac:dyDescent="0.25">
      <c r="B22" s="85">
        <v>2021</v>
      </c>
      <c r="C22" s="72">
        <v>13744.05</v>
      </c>
      <c r="D22" s="176">
        <v>7.1779999999999999</v>
      </c>
      <c r="E22" s="176"/>
      <c r="F22" s="72">
        <v>177724.94502447423</v>
      </c>
      <c r="G22" s="174">
        <v>92.821790178211103</v>
      </c>
      <c r="H22" s="174"/>
      <c r="I22" s="120">
        <v>191468.99093763999</v>
      </c>
      <c r="K22" s="15"/>
    </row>
    <row r="23" spans="1:11" ht="16.399999999999999" customHeight="1" x14ac:dyDescent="0.25">
      <c r="B23" s="85">
        <v>2022</v>
      </c>
      <c r="C23" s="72">
        <v>18727.809606704799</v>
      </c>
      <c r="D23" s="176">
        <v>9.52</v>
      </c>
      <c r="E23" s="176"/>
      <c r="F23" s="72">
        <v>177979.296022867</v>
      </c>
      <c r="G23" s="174">
        <v>90.48</v>
      </c>
      <c r="H23" s="174"/>
      <c r="I23" s="120">
        <v>196707.105629572</v>
      </c>
      <c r="K23" s="15"/>
    </row>
    <row r="24" spans="1:11" ht="16.399999999999999" customHeight="1" x14ac:dyDescent="0.25"/>
    <row r="25" spans="1:11" s="21" customFormat="1" ht="11.15" customHeight="1" x14ac:dyDescent="0.25">
      <c r="A25" s="20" t="s">
        <v>283</v>
      </c>
    </row>
    <row r="26" spans="1:11" s="21" customFormat="1" ht="11.15" customHeight="1" x14ac:dyDescent="0.25">
      <c r="A26" s="20" t="s">
        <v>444</v>
      </c>
    </row>
    <row r="27" spans="1:11" s="21" customFormat="1" ht="66.75" customHeight="1" x14ac:dyDescent="0.25">
      <c r="A27" s="19" t="s">
        <v>66</v>
      </c>
      <c r="B27" s="237" t="s">
        <v>284</v>
      </c>
      <c r="C27" s="237"/>
      <c r="D27" s="237"/>
      <c r="E27" s="237"/>
      <c r="F27" s="237"/>
      <c r="G27" s="237"/>
      <c r="H27" s="237"/>
      <c r="I27" s="237"/>
      <c r="J27" s="237"/>
    </row>
    <row r="28" spans="1:11" s="21" customFormat="1" ht="11.15" customHeight="1" x14ac:dyDescent="0.25">
      <c r="B28" s="32"/>
      <c r="C28" s="32"/>
      <c r="D28" s="32"/>
      <c r="E28" s="32"/>
      <c r="F28" s="32"/>
      <c r="G28" s="32"/>
      <c r="H28" s="32"/>
      <c r="I28" s="32"/>
    </row>
    <row r="29" spans="1:11" s="21" customFormat="1" ht="11.15" customHeight="1" x14ac:dyDescent="0.25"/>
    <row r="30" spans="1:11" s="21" customFormat="1" ht="11.15" customHeight="1" x14ac:dyDescent="0.25"/>
    <row r="31" spans="1:11" ht="16.399999999999999" customHeight="1" x14ac:dyDescent="0.25"/>
    <row r="32" spans="1:11"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row r="46" ht="16.399999999999999" customHeight="1" x14ac:dyDescent="0.25"/>
    <row r="47" ht="16.399999999999999" customHeight="1" x14ac:dyDescent="0.25"/>
    <row r="48"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row r="84" ht="16.399999999999999" customHeight="1" x14ac:dyDescent="0.25"/>
    <row r="85" ht="16.399999999999999" customHeight="1" x14ac:dyDescent="0.25"/>
    <row r="86" ht="16.399999999999999" customHeight="1" x14ac:dyDescent="0.25"/>
    <row r="87" ht="16.399999999999999" customHeight="1" x14ac:dyDescent="0.25"/>
    <row r="88" ht="16.399999999999999" customHeight="1" x14ac:dyDescent="0.25"/>
    <row r="89" ht="16.399999999999999" customHeight="1" x14ac:dyDescent="0.25"/>
    <row r="90" ht="16.399999999999999" customHeight="1" x14ac:dyDescent="0.25"/>
  </sheetData>
  <mergeCells count="4">
    <mergeCell ref="B27:J27"/>
    <mergeCell ref="C5:D5"/>
    <mergeCell ref="F5:G5"/>
    <mergeCell ref="B2:J2"/>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AF82"/>
  <sheetViews>
    <sheetView showGridLines="0" zoomScaleNormal="100" workbookViewId="0"/>
  </sheetViews>
  <sheetFormatPr defaultColWidth="8.54296875" defaultRowHeight="11" x14ac:dyDescent="0.25"/>
  <cols>
    <col min="1" max="1" width="2.54296875" style="1" customWidth="1"/>
    <col min="2" max="2" width="11.54296875" style="1" customWidth="1"/>
    <col min="3" max="3" width="6.54296875" style="1" customWidth="1"/>
    <col min="4" max="4" width="2.54296875" style="1" customWidth="1"/>
    <col min="5" max="5" width="7.453125" style="1" customWidth="1"/>
    <col min="6" max="6" width="3.54296875" style="1" customWidth="1"/>
    <col min="7" max="7" width="1.54296875" style="1" customWidth="1"/>
    <col min="8" max="8" width="7" style="1" customWidth="1"/>
    <col min="9" max="9" width="2.453125" style="1" customWidth="1"/>
    <col min="10" max="10" width="8" style="1" customWidth="1"/>
    <col min="11" max="11" width="3.54296875" style="1" customWidth="1"/>
    <col min="12" max="12" width="1.54296875" style="1" customWidth="1"/>
    <col min="13" max="13" width="7.453125" style="1" customWidth="1"/>
    <col min="14" max="14" width="2.54296875" style="1" customWidth="1"/>
    <col min="15" max="15" width="7.54296875" style="1" customWidth="1"/>
    <col min="16" max="16" width="3.54296875" style="1" customWidth="1"/>
    <col min="17" max="18" width="8.54296875" style="1"/>
    <col min="19" max="19" width="10.54296875" style="1" bestFit="1" customWidth="1"/>
    <col min="20" max="20" width="10.1796875" style="1" bestFit="1" customWidth="1"/>
    <col min="21" max="16384" width="8.54296875" style="1"/>
  </cols>
  <sheetData>
    <row r="1" spans="1:17" ht="16.399999999999999" customHeight="1" x14ac:dyDescent="0.25">
      <c r="A1" s="68"/>
      <c r="B1" s="69" t="s">
        <v>285</v>
      </c>
      <c r="C1" s="68"/>
      <c r="D1" s="68"/>
      <c r="E1" s="68"/>
      <c r="F1" s="68"/>
      <c r="G1" s="68"/>
      <c r="H1" s="68"/>
      <c r="I1" s="68"/>
      <c r="J1" s="68"/>
      <c r="K1" s="68"/>
      <c r="L1" s="68"/>
      <c r="M1" s="68"/>
      <c r="N1" s="68"/>
      <c r="O1" s="68"/>
      <c r="P1" s="68"/>
    </row>
    <row r="2" spans="1:17" ht="30" customHeight="1" x14ac:dyDescent="0.25">
      <c r="A2" s="68"/>
      <c r="B2" s="238" t="s">
        <v>286</v>
      </c>
      <c r="C2" s="238"/>
      <c r="D2" s="238"/>
      <c r="E2" s="238"/>
      <c r="F2" s="238"/>
      <c r="G2" s="238"/>
      <c r="H2" s="238"/>
      <c r="I2" s="238"/>
      <c r="J2" s="238"/>
      <c r="K2" s="238"/>
      <c r="L2" s="238"/>
      <c r="M2" s="238"/>
      <c r="N2" s="238"/>
      <c r="O2" s="238"/>
      <c r="P2" s="238"/>
      <c r="Q2" s="33"/>
    </row>
    <row r="3" spans="1:17" ht="16.399999999999999" customHeight="1" x14ac:dyDescent="0.25">
      <c r="A3" s="68"/>
      <c r="B3" s="137" t="s">
        <v>277</v>
      </c>
      <c r="C3" s="68"/>
      <c r="D3" s="68"/>
      <c r="E3" s="68"/>
      <c r="F3" s="68"/>
      <c r="G3" s="68"/>
      <c r="H3" s="68"/>
      <c r="I3" s="68"/>
      <c r="J3" s="68"/>
      <c r="K3" s="68"/>
      <c r="L3" s="68"/>
      <c r="M3" s="68"/>
      <c r="N3" s="68"/>
      <c r="O3" s="68"/>
      <c r="P3" s="68"/>
    </row>
    <row r="4" spans="1:17" ht="16.399999999999999" customHeight="1" x14ac:dyDescent="0.25"/>
    <row r="5" spans="1:17" ht="20.149999999999999" customHeight="1" x14ac:dyDescent="0.25">
      <c r="B5" s="255"/>
      <c r="C5" s="177" t="s">
        <v>287</v>
      </c>
      <c r="D5" s="177"/>
      <c r="E5" s="177"/>
      <c r="F5" s="177"/>
      <c r="G5" s="177"/>
      <c r="H5" s="256" t="s">
        <v>288</v>
      </c>
      <c r="I5" s="256"/>
      <c r="J5" s="256"/>
      <c r="K5" s="256"/>
      <c r="L5" s="177"/>
      <c r="M5" s="186" t="s">
        <v>153</v>
      </c>
      <c r="N5" s="186"/>
      <c r="O5" s="186"/>
      <c r="P5" s="186"/>
    </row>
    <row r="6" spans="1:17" ht="40.4" customHeight="1" x14ac:dyDescent="0.25">
      <c r="B6" s="241"/>
      <c r="C6" s="178" t="s">
        <v>289</v>
      </c>
      <c r="D6" s="178"/>
      <c r="E6" s="178" t="s">
        <v>290</v>
      </c>
      <c r="F6" s="178"/>
      <c r="G6" s="83"/>
      <c r="H6" s="178" t="s">
        <v>289</v>
      </c>
      <c r="I6" s="178"/>
      <c r="J6" s="178" t="s">
        <v>290</v>
      </c>
      <c r="K6" s="178"/>
      <c r="L6" s="83"/>
      <c r="M6" s="172" t="s">
        <v>289</v>
      </c>
      <c r="N6" s="172"/>
      <c r="O6" s="172" t="s">
        <v>290</v>
      </c>
      <c r="P6" s="172"/>
    </row>
    <row r="7" spans="1:17" ht="16.399999999999999" customHeight="1" x14ac:dyDescent="0.25">
      <c r="B7" s="85">
        <v>1998</v>
      </c>
      <c r="C7" s="165">
        <v>4021</v>
      </c>
      <c r="D7" s="165"/>
      <c r="E7" s="179">
        <v>37.4</v>
      </c>
      <c r="F7" s="165"/>
      <c r="G7" s="165"/>
      <c r="H7" s="163" t="s">
        <v>63</v>
      </c>
      <c r="I7" s="165"/>
      <c r="J7" s="180" t="s">
        <v>63</v>
      </c>
      <c r="K7" s="179"/>
      <c r="L7" s="165"/>
      <c r="M7" s="187">
        <v>4021</v>
      </c>
      <c r="N7" s="188"/>
      <c r="O7" s="189">
        <v>37.4</v>
      </c>
      <c r="P7" s="190"/>
    </row>
    <row r="8" spans="1:17" ht="16.399999999999999" customHeight="1" x14ac:dyDescent="0.25">
      <c r="B8" s="85">
        <v>1999</v>
      </c>
      <c r="C8" s="165">
        <v>3695</v>
      </c>
      <c r="D8" s="165"/>
      <c r="E8" s="179">
        <v>15.72</v>
      </c>
      <c r="F8" s="165"/>
      <c r="G8" s="165"/>
      <c r="H8" s="165">
        <v>3917</v>
      </c>
      <c r="I8" s="165"/>
      <c r="J8" s="179">
        <v>59.3</v>
      </c>
      <c r="K8" s="179"/>
      <c r="L8" s="165"/>
      <c r="M8" s="187">
        <v>7612</v>
      </c>
      <c r="N8" s="188"/>
      <c r="O8" s="189">
        <v>75.02</v>
      </c>
      <c r="P8" s="190"/>
    </row>
    <row r="9" spans="1:17" ht="16.399999999999999" customHeight="1" x14ac:dyDescent="0.25">
      <c r="B9" s="85">
        <v>2000</v>
      </c>
      <c r="C9" s="165">
        <v>3737</v>
      </c>
      <c r="D9" s="165"/>
      <c r="E9" s="179">
        <v>14.1</v>
      </c>
      <c r="F9" s="165"/>
      <c r="G9" s="165"/>
      <c r="H9" s="165">
        <v>5574</v>
      </c>
      <c r="I9" s="165"/>
      <c r="J9" s="179">
        <v>71.25</v>
      </c>
      <c r="K9" s="179"/>
      <c r="L9" s="165"/>
      <c r="M9" s="187">
        <v>9310</v>
      </c>
      <c r="N9" s="188"/>
      <c r="O9" s="189">
        <v>85.35</v>
      </c>
      <c r="P9" s="190"/>
    </row>
    <row r="10" spans="1:17" ht="16.399999999999999" customHeight="1" x14ac:dyDescent="0.25">
      <c r="B10" s="85">
        <v>2005</v>
      </c>
      <c r="C10" s="165">
        <v>3218</v>
      </c>
      <c r="D10" s="165" t="s">
        <v>258</v>
      </c>
      <c r="E10" s="179">
        <v>14.34</v>
      </c>
      <c r="F10" s="165"/>
      <c r="G10" s="165"/>
      <c r="H10" s="165">
        <v>7719</v>
      </c>
      <c r="I10" s="165"/>
      <c r="J10" s="179">
        <v>105.72</v>
      </c>
      <c r="K10" s="179"/>
      <c r="L10" s="165"/>
      <c r="M10" s="187">
        <v>10937</v>
      </c>
      <c r="N10" s="188"/>
      <c r="O10" s="189">
        <v>120.06</v>
      </c>
      <c r="P10" s="190"/>
    </row>
    <row r="11" spans="1:17" ht="16.399999999999999" customHeight="1" x14ac:dyDescent="0.25">
      <c r="B11" s="85">
        <v>2010</v>
      </c>
      <c r="C11" s="165">
        <v>2486</v>
      </c>
      <c r="D11" s="165"/>
      <c r="E11" s="179">
        <v>11.87</v>
      </c>
      <c r="F11" s="165"/>
      <c r="G11" s="165"/>
      <c r="H11" s="165">
        <v>14019</v>
      </c>
      <c r="I11" s="165"/>
      <c r="J11" s="179">
        <v>133.54</v>
      </c>
      <c r="K11" s="179"/>
      <c r="L11" s="165"/>
      <c r="M11" s="187">
        <v>16505</v>
      </c>
      <c r="N11" s="188"/>
      <c r="O11" s="189">
        <v>145.41</v>
      </c>
      <c r="P11" s="190"/>
    </row>
    <row r="12" spans="1:17" ht="16.399999999999999" customHeight="1" x14ac:dyDescent="0.25">
      <c r="B12" s="85">
        <v>2015</v>
      </c>
      <c r="C12" s="165">
        <v>2171.6015625</v>
      </c>
      <c r="D12" s="164"/>
      <c r="E12" s="180">
        <v>6.2263325965113694</v>
      </c>
      <c r="F12" s="164"/>
      <c r="G12" s="164"/>
      <c r="H12" s="163">
        <v>12589.0546875</v>
      </c>
      <c r="I12" s="164"/>
      <c r="J12" s="180">
        <v>109.89758871972001</v>
      </c>
      <c r="K12" s="181"/>
      <c r="L12" s="164"/>
      <c r="M12" s="191">
        <v>14760.65625</v>
      </c>
      <c r="N12" s="188"/>
      <c r="O12" s="192">
        <v>116.123921316232</v>
      </c>
      <c r="P12" s="190"/>
    </row>
    <row r="13" spans="1:17" ht="16.399999999999999" customHeight="1" x14ac:dyDescent="0.25">
      <c r="B13" s="85">
        <v>2020</v>
      </c>
      <c r="C13" s="163">
        <v>1362.1789883268482</v>
      </c>
      <c r="D13" s="164"/>
      <c r="E13" s="180">
        <v>6.5852207530515185</v>
      </c>
      <c r="F13" s="164"/>
      <c r="G13" s="165"/>
      <c r="H13" s="163">
        <v>19082.420233463035</v>
      </c>
      <c r="I13" s="164"/>
      <c r="J13" s="180">
        <v>195.41736183092431</v>
      </c>
      <c r="K13" s="164"/>
      <c r="L13" s="164"/>
      <c r="M13" s="187">
        <v>20444.599221789882</v>
      </c>
      <c r="N13" s="188"/>
      <c r="O13" s="192">
        <v>202.00258258397582</v>
      </c>
      <c r="P13" s="188"/>
    </row>
    <row r="14" spans="1:17" ht="16.399999999999999" customHeight="1" x14ac:dyDescent="0.25">
      <c r="B14" s="85">
        <v>2021</v>
      </c>
      <c r="C14" s="163">
        <v>1228</v>
      </c>
      <c r="D14" s="164"/>
      <c r="E14" s="180">
        <v>5.66</v>
      </c>
      <c r="F14" s="164"/>
      <c r="G14" s="165"/>
      <c r="H14" s="163">
        <v>21407</v>
      </c>
      <c r="I14" s="164"/>
      <c r="J14" s="180">
        <v>185.8</v>
      </c>
      <c r="K14" s="164"/>
      <c r="L14" s="164"/>
      <c r="M14" s="187">
        <v>22634.333333333299</v>
      </c>
      <c r="N14" s="188"/>
      <c r="O14" s="192">
        <v>191.47</v>
      </c>
      <c r="P14" s="188"/>
    </row>
    <row r="15" spans="1:17" ht="16.399999999999999" customHeight="1" x14ac:dyDescent="0.25">
      <c r="B15" s="85">
        <v>2022</v>
      </c>
      <c r="C15" s="163">
        <v>1077</v>
      </c>
      <c r="D15" s="164"/>
      <c r="E15" s="180">
        <v>7.02</v>
      </c>
      <c r="F15" s="164"/>
      <c r="G15" s="165"/>
      <c r="H15" s="163">
        <v>23075</v>
      </c>
      <c r="I15" s="164"/>
      <c r="J15" s="180">
        <v>189.69</v>
      </c>
      <c r="K15" s="164"/>
      <c r="L15" s="164"/>
      <c r="M15" s="187">
        <v>24152</v>
      </c>
      <c r="N15" s="188"/>
      <c r="O15" s="192">
        <v>196.71</v>
      </c>
      <c r="P15" s="188"/>
    </row>
    <row r="16" spans="1:17" ht="28.4" customHeight="1" x14ac:dyDescent="0.25">
      <c r="B16" s="85" t="s">
        <v>291</v>
      </c>
      <c r="C16" s="234">
        <v>5.3384997688083304</v>
      </c>
      <c r="D16" s="169" t="s">
        <v>281</v>
      </c>
      <c r="E16" s="184">
        <v>10.305205243744034</v>
      </c>
      <c r="F16" s="182" t="s">
        <v>281</v>
      </c>
      <c r="G16" s="183"/>
      <c r="H16" s="184">
        <v>20.530698796507298</v>
      </c>
      <c r="I16" s="182" t="s">
        <v>281</v>
      </c>
      <c r="J16" s="185">
        <v>14.272476364495828</v>
      </c>
      <c r="K16" s="182" t="s">
        <v>281</v>
      </c>
      <c r="L16" s="169"/>
      <c r="M16" s="193">
        <v>18.375306709454474</v>
      </c>
      <c r="N16" s="194" t="s">
        <v>281</v>
      </c>
      <c r="O16" s="195">
        <v>14.138649894889724</v>
      </c>
      <c r="P16" s="194" t="s">
        <v>281</v>
      </c>
    </row>
    <row r="17" spans="1:32" ht="28.4" customHeight="1" x14ac:dyDescent="0.25">
      <c r="B17" s="85" t="s">
        <v>436</v>
      </c>
      <c r="C17" s="180">
        <v>-9.8384728340675487</v>
      </c>
      <c r="D17" s="169" t="s">
        <v>281</v>
      </c>
      <c r="E17" s="180">
        <v>-14.11</v>
      </c>
      <c r="F17" s="182" t="s">
        <v>281</v>
      </c>
      <c r="G17" s="183"/>
      <c r="H17" s="185">
        <v>10.86</v>
      </c>
      <c r="I17" s="182" t="s">
        <v>281</v>
      </c>
      <c r="J17" s="180">
        <v>-4.92</v>
      </c>
      <c r="K17" s="182" t="s">
        <v>281</v>
      </c>
      <c r="L17" s="169"/>
      <c r="M17" s="193">
        <v>10.71</v>
      </c>
      <c r="N17" s="194" t="s">
        <v>281</v>
      </c>
      <c r="O17" s="192">
        <v>-5.21</v>
      </c>
      <c r="P17" s="194" t="s">
        <v>281</v>
      </c>
      <c r="S17" s="55"/>
      <c r="U17" s="55"/>
      <c r="X17" s="55"/>
      <c r="Z17" s="55"/>
      <c r="AC17" s="55"/>
      <c r="AE17" s="55"/>
    </row>
    <row r="18" spans="1:32" ht="28.4" customHeight="1" x14ac:dyDescent="0.25">
      <c r="B18" s="85" t="s">
        <v>443</v>
      </c>
      <c r="C18" s="180">
        <v>-12.296416938110699</v>
      </c>
      <c r="D18" s="169" t="s">
        <v>281</v>
      </c>
      <c r="E18" s="184">
        <v>24.03</v>
      </c>
      <c r="F18" s="182" t="s">
        <v>281</v>
      </c>
      <c r="G18" s="183"/>
      <c r="H18" s="185">
        <v>7.7918437894146804</v>
      </c>
      <c r="I18" s="182" t="s">
        <v>281</v>
      </c>
      <c r="J18" s="185">
        <v>2.09</v>
      </c>
      <c r="K18" s="182" t="s">
        <v>281</v>
      </c>
      <c r="L18" s="169"/>
      <c r="M18" s="193">
        <v>6.71</v>
      </c>
      <c r="N18" s="194" t="s">
        <v>281</v>
      </c>
      <c r="O18" s="193">
        <v>2.74</v>
      </c>
      <c r="P18" s="194" t="s">
        <v>281</v>
      </c>
      <c r="S18" s="55"/>
      <c r="T18" s="235"/>
      <c r="U18" s="235"/>
      <c r="V18" s="235"/>
      <c r="W18" s="235"/>
      <c r="X18" s="235"/>
      <c r="Y18" s="235"/>
      <c r="Z18" s="235"/>
      <c r="AA18" s="235"/>
      <c r="AB18" s="235"/>
      <c r="AC18" s="235"/>
      <c r="AD18" s="235"/>
      <c r="AE18" s="235"/>
      <c r="AF18" s="235"/>
    </row>
    <row r="19" spans="1:32" ht="16.399999999999999" customHeight="1" x14ac:dyDescent="0.25"/>
    <row r="20" spans="1:32" s="21" customFormat="1" ht="11.15" customHeight="1" x14ac:dyDescent="0.25">
      <c r="A20" s="20" t="s">
        <v>283</v>
      </c>
    </row>
    <row r="21" spans="1:32" s="21" customFormat="1" ht="11.15" customHeight="1" x14ac:dyDescent="0.25">
      <c r="A21" s="20" t="s">
        <v>444</v>
      </c>
    </row>
    <row r="22" spans="1:32" s="21" customFormat="1" ht="66" customHeight="1" x14ac:dyDescent="0.25">
      <c r="A22" s="19" t="s">
        <v>66</v>
      </c>
      <c r="B22" s="237" t="s">
        <v>292</v>
      </c>
      <c r="C22" s="237"/>
      <c r="D22" s="237"/>
      <c r="E22" s="237"/>
      <c r="F22" s="237"/>
      <c r="G22" s="237"/>
      <c r="H22" s="237"/>
      <c r="I22" s="237"/>
      <c r="J22" s="237"/>
      <c r="K22" s="237"/>
      <c r="L22" s="237"/>
      <c r="M22" s="237"/>
      <c r="N22" s="237"/>
      <c r="O22" s="237"/>
      <c r="P22" s="237"/>
    </row>
    <row r="23" spans="1:32" s="21" customFormat="1" ht="11.15" customHeight="1" x14ac:dyDescent="0.25"/>
    <row r="24" spans="1:32" s="21" customFormat="1" ht="11.15" customHeight="1" x14ac:dyDescent="0.25"/>
    <row r="25" spans="1:32" ht="16.399999999999999" customHeight="1" x14ac:dyDescent="0.25"/>
    <row r="26" spans="1:32" ht="16.399999999999999" customHeight="1" x14ac:dyDescent="0.25"/>
    <row r="27" spans="1:32" ht="16.399999999999999" customHeight="1" x14ac:dyDescent="0.25"/>
    <row r="28" spans="1:32" ht="16.399999999999999" customHeight="1" x14ac:dyDescent="0.25"/>
    <row r="29" spans="1:32" ht="16.399999999999999" customHeight="1" x14ac:dyDescent="0.25"/>
    <row r="30" spans="1:32" ht="16.399999999999999" customHeight="1" x14ac:dyDescent="0.25"/>
    <row r="31" spans="1:32" ht="16.399999999999999" customHeight="1" x14ac:dyDescent="0.25"/>
    <row r="32" spans="1:32"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row r="46" ht="16.399999999999999" customHeight="1" x14ac:dyDescent="0.25"/>
    <row r="47" ht="16.399999999999999" customHeight="1" x14ac:dyDescent="0.25"/>
    <row r="48"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sheetData>
  <mergeCells count="4">
    <mergeCell ref="B2:P2"/>
    <mergeCell ref="B5:B6"/>
    <mergeCell ref="H5:K5"/>
    <mergeCell ref="B22:P22"/>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F83"/>
  <sheetViews>
    <sheetView showGridLines="0" zoomScaleNormal="100" workbookViewId="0"/>
  </sheetViews>
  <sheetFormatPr defaultColWidth="8.54296875" defaultRowHeight="11" x14ac:dyDescent="0.25"/>
  <cols>
    <col min="1" max="1" width="2.54296875" style="1" customWidth="1"/>
    <col min="2" max="2" width="19.453125" style="1" customWidth="1"/>
    <col min="3" max="4" width="20.54296875" style="1" customWidth="1"/>
    <col min="5" max="5" width="5.54296875" style="1" customWidth="1"/>
    <col min="6" max="16384" width="8.54296875" style="1"/>
  </cols>
  <sheetData>
    <row r="1" spans="1:6" ht="16.399999999999999" customHeight="1" x14ac:dyDescent="0.25">
      <c r="A1" s="68"/>
      <c r="B1" s="69" t="s">
        <v>293</v>
      </c>
      <c r="C1" s="68"/>
      <c r="D1" s="68"/>
      <c r="E1" s="68"/>
    </row>
    <row r="2" spans="1:6" ht="30" customHeight="1" x14ac:dyDescent="0.25">
      <c r="A2" s="68"/>
      <c r="B2" s="238" t="s">
        <v>294</v>
      </c>
      <c r="C2" s="257"/>
      <c r="D2" s="257"/>
      <c r="E2" s="257"/>
    </row>
    <row r="3" spans="1:6" ht="16.399999999999999" customHeight="1" x14ac:dyDescent="0.25">
      <c r="A3" s="68"/>
      <c r="B3" s="137" t="s">
        <v>277</v>
      </c>
      <c r="C3" s="68"/>
      <c r="D3" s="68"/>
      <c r="E3" s="68"/>
    </row>
    <row r="4" spans="1:6" ht="16.399999999999999" customHeight="1" x14ac:dyDescent="0.25"/>
    <row r="5" spans="1:6" ht="28.4" customHeight="1" x14ac:dyDescent="0.25">
      <c r="B5" s="75" t="s">
        <v>164</v>
      </c>
      <c r="C5" s="83" t="s">
        <v>295</v>
      </c>
      <c r="D5" s="83" t="s">
        <v>296</v>
      </c>
      <c r="E5" s="3"/>
      <c r="F5" s="3"/>
    </row>
    <row r="6" spans="1:6" ht="20.149999999999999" customHeight="1" x14ac:dyDescent="0.25">
      <c r="A6" s="8"/>
      <c r="B6" s="101" t="s">
        <v>297</v>
      </c>
      <c r="C6" s="71"/>
      <c r="D6" s="71"/>
    </row>
    <row r="7" spans="1:6" ht="16.399999999999999" customHeight="1" x14ac:dyDescent="0.25">
      <c r="B7" s="71">
        <v>1999</v>
      </c>
      <c r="C7" s="198">
        <v>2184</v>
      </c>
      <c r="D7" s="199">
        <v>1785</v>
      </c>
    </row>
    <row r="8" spans="1:6" ht="16.399999999999999" customHeight="1" x14ac:dyDescent="0.25">
      <c r="B8" s="71">
        <v>2000</v>
      </c>
      <c r="C8" s="199">
        <v>3245</v>
      </c>
      <c r="D8" s="199">
        <v>2334</v>
      </c>
    </row>
    <row r="9" spans="1:6" ht="16.399999999999999" customHeight="1" x14ac:dyDescent="0.25">
      <c r="B9" s="71">
        <v>2005</v>
      </c>
      <c r="C9" s="199">
        <v>3660</v>
      </c>
      <c r="D9" s="199">
        <v>4059</v>
      </c>
    </row>
    <row r="10" spans="1:6" ht="16.399999999999999" customHeight="1" x14ac:dyDescent="0.25">
      <c r="B10" s="71">
        <v>2010</v>
      </c>
      <c r="C10" s="199">
        <v>6783</v>
      </c>
      <c r="D10" s="199">
        <v>7237</v>
      </c>
    </row>
    <row r="11" spans="1:6" ht="16.399999999999999" customHeight="1" x14ac:dyDescent="0.25">
      <c r="B11" s="71">
        <v>2015</v>
      </c>
      <c r="C11" s="199">
        <v>6720.734375</v>
      </c>
      <c r="D11" s="199">
        <v>5868.3203125</v>
      </c>
    </row>
    <row r="12" spans="1:6" ht="16.399999999999999" customHeight="1" x14ac:dyDescent="0.25">
      <c r="B12" s="71">
        <v>2020</v>
      </c>
      <c r="C12" s="199">
        <v>10480.003891050583</v>
      </c>
      <c r="D12" s="199">
        <v>8602.4163424124508</v>
      </c>
    </row>
    <row r="13" spans="1:6" ht="16.399999999999999" customHeight="1" x14ac:dyDescent="0.25">
      <c r="B13" s="71">
        <v>2021</v>
      </c>
      <c r="C13" s="199">
        <v>11352</v>
      </c>
      <c r="D13" s="199">
        <v>10055</v>
      </c>
    </row>
    <row r="14" spans="1:6" ht="16.399999999999999" customHeight="1" x14ac:dyDescent="0.25">
      <c r="B14" s="71">
        <v>2022</v>
      </c>
      <c r="C14" s="199">
        <v>11631</v>
      </c>
      <c r="D14" s="199">
        <v>11443</v>
      </c>
    </row>
    <row r="15" spans="1:6" ht="20.149999999999999" customHeight="1" x14ac:dyDescent="0.25">
      <c r="A15" s="8"/>
      <c r="B15" s="101" t="s">
        <v>298</v>
      </c>
      <c r="C15" s="196"/>
      <c r="D15" s="197"/>
    </row>
    <row r="16" spans="1:6" ht="16.399999999999999" customHeight="1" x14ac:dyDescent="0.25">
      <c r="B16" s="71">
        <v>1999</v>
      </c>
      <c r="C16" s="200">
        <v>30.6</v>
      </c>
      <c r="D16" s="200">
        <v>30.5</v>
      </c>
      <c r="F16" s="14"/>
    </row>
    <row r="17" spans="1:6" ht="16.399999999999999" customHeight="1" x14ac:dyDescent="0.25">
      <c r="B17" s="71">
        <v>2000</v>
      </c>
      <c r="C17" s="200">
        <v>35.6</v>
      </c>
      <c r="D17" s="200">
        <v>35.6</v>
      </c>
      <c r="F17" s="14"/>
    </row>
    <row r="18" spans="1:6" ht="16.399999999999999" customHeight="1" x14ac:dyDescent="0.25">
      <c r="B18" s="71">
        <v>2005</v>
      </c>
      <c r="C18" s="200">
        <v>52.9</v>
      </c>
      <c r="D18" s="200">
        <v>52.9</v>
      </c>
      <c r="F18" s="14"/>
    </row>
    <row r="19" spans="1:6" ht="16.399999999999999" customHeight="1" x14ac:dyDescent="0.25">
      <c r="B19" s="71">
        <v>2010</v>
      </c>
      <c r="C19" s="200">
        <v>66.400000000000006</v>
      </c>
      <c r="D19" s="200">
        <v>67.099999999999994</v>
      </c>
      <c r="F19" s="14"/>
    </row>
    <row r="20" spans="1:6" ht="16.399999999999999" customHeight="1" x14ac:dyDescent="0.25">
      <c r="B20" s="71">
        <v>2015</v>
      </c>
      <c r="C20" s="200">
        <v>54.8095279809354</v>
      </c>
      <c r="D20" s="200">
        <v>55.088060738784897</v>
      </c>
      <c r="F20" s="14"/>
    </row>
    <row r="21" spans="1:6" ht="16.399999999999999" customHeight="1" x14ac:dyDescent="0.25">
      <c r="B21" s="71">
        <v>2020</v>
      </c>
      <c r="C21" s="200">
        <v>98.053767148619997</v>
      </c>
      <c r="D21" s="200">
        <v>97.363594682309994</v>
      </c>
      <c r="F21" s="14"/>
    </row>
    <row r="22" spans="1:6" ht="16.399999999999999" customHeight="1" x14ac:dyDescent="0.25">
      <c r="B22" s="71">
        <v>2021</v>
      </c>
      <c r="C22" s="200">
        <v>95.025000000000006</v>
      </c>
      <c r="D22" s="200">
        <v>90.778999999999996</v>
      </c>
      <c r="F22" s="14"/>
    </row>
    <row r="23" spans="1:6" ht="16.399999999999999" customHeight="1" x14ac:dyDescent="0.25">
      <c r="B23" s="71">
        <v>2022</v>
      </c>
      <c r="C23" s="200">
        <v>98.1</v>
      </c>
      <c r="D23" s="200">
        <v>91.6</v>
      </c>
      <c r="F23" s="14"/>
    </row>
    <row r="24" spans="1:6" ht="16.399999999999999" customHeight="1" x14ac:dyDescent="0.25"/>
    <row r="25" spans="1:6" s="21" customFormat="1" ht="11.15" customHeight="1" x14ac:dyDescent="0.25">
      <c r="A25" s="20" t="s">
        <v>299</v>
      </c>
    </row>
    <row r="26" spans="1:6" s="21" customFormat="1" ht="11.15" customHeight="1" x14ac:dyDescent="0.25">
      <c r="A26" s="20" t="s">
        <v>444</v>
      </c>
    </row>
    <row r="27" spans="1:6" s="21" customFormat="1" ht="77.150000000000006" customHeight="1" x14ac:dyDescent="0.25">
      <c r="A27" s="19" t="s">
        <v>66</v>
      </c>
      <c r="B27" s="237" t="s">
        <v>300</v>
      </c>
      <c r="C27" s="237"/>
      <c r="D27" s="237"/>
    </row>
    <row r="28" spans="1:6" s="21" customFormat="1" ht="11.15" customHeight="1" x14ac:dyDescent="0.25"/>
    <row r="29" spans="1:6" ht="16.399999999999999" customHeight="1" x14ac:dyDescent="0.25"/>
    <row r="30" spans="1:6" ht="16.399999999999999" customHeight="1" x14ac:dyDescent="0.25"/>
    <row r="31" spans="1:6" ht="16.399999999999999" customHeight="1" x14ac:dyDescent="0.25"/>
    <row r="32" spans="1:6"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row r="46" ht="16.399999999999999" customHeight="1" x14ac:dyDescent="0.25"/>
    <row r="47" ht="16.399999999999999" customHeight="1" x14ac:dyDescent="0.25"/>
    <row r="48"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sheetData>
  <mergeCells count="2">
    <mergeCell ref="B27:D27"/>
    <mergeCell ref="B2:E2"/>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25"/>
  <sheetViews>
    <sheetView showGridLines="0" zoomScaleNormal="100" workbookViewId="0"/>
  </sheetViews>
  <sheetFormatPr defaultColWidth="8.54296875" defaultRowHeight="11" x14ac:dyDescent="0.25"/>
  <cols>
    <col min="1" max="1" width="2.54296875" style="1" customWidth="1"/>
    <col min="2" max="2" width="19.54296875" style="1" customWidth="1"/>
    <col min="3" max="8" width="11" style="1" customWidth="1"/>
    <col min="9" max="9" width="10.54296875" style="1" bestFit="1" customWidth="1"/>
    <col min="10" max="10" width="8.54296875" style="1"/>
    <col min="11" max="11" width="9.453125" style="1" bestFit="1" customWidth="1"/>
    <col min="12" max="16384" width="8.54296875" style="1"/>
  </cols>
  <sheetData>
    <row r="1" spans="1:11" ht="16.399999999999999" customHeight="1" x14ac:dyDescent="0.25">
      <c r="A1" s="68"/>
      <c r="B1" s="69" t="s">
        <v>56</v>
      </c>
      <c r="C1" s="68"/>
      <c r="D1" s="68"/>
      <c r="E1" s="68"/>
      <c r="F1" s="68"/>
      <c r="G1" s="68"/>
      <c r="H1" s="68"/>
    </row>
    <row r="2" spans="1:11" ht="30" customHeight="1" x14ac:dyDescent="0.25">
      <c r="A2" s="68"/>
      <c r="B2" s="238" t="s">
        <v>57</v>
      </c>
      <c r="C2" s="238"/>
      <c r="D2" s="238"/>
      <c r="E2" s="238"/>
      <c r="F2" s="238"/>
      <c r="G2" s="238"/>
      <c r="H2" s="238"/>
    </row>
    <row r="3" spans="1:11" ht="16.399999999999999" customHeight="1" x14ac:dyDescent="0.25"/>
    <row r="4" spans="1:11" ht="28.4" customHeight="1" x14ac:dyDescent="0.25">
      <c r="B4" s="239"/>
      <c r="C4" s="241" t="s">
        <v>58</v>
      </c>
      <c r="D4" s="241"/>
      <c r="E4" s="241"/>
      <c r="F4" s="241"/>
      <c r="G4" s="241"/>
      <c r="H4" s="241"/>
    </row>
    <row r="5" spans="1:11" ht="20.149999999999999" customHeight="1" x14ac:dyDescent="0.25">
      <c r="B5" s="240"/>
      <c r="C5" s="70">
        <v>2005</v>
      </c>
      <c r="D5" s="70">
        <v>2010</v>
      </c>
      <c r="E5" s="70">
        <v>2015</v>
      </c>
      <c r="F5" s="70">
        <v>2020</v>
      </c>
      <c r="G5" s="70">
        <v>2021</v>
      </c>
      <c r="H5" s="70">
        <v>2022</v>
      </c>
    </row>
    <row r="6" spans="1:11" ht="16.399999999999999" customHeight="1" x14ac:dyDescent="0.25">
      <c r="B6" s="71" t="s">
        <v>59</v>
      </c>
      <c r="C6" s="72">
        <v>7.1</v>
      </c>
      <c r="D6" s="73">
        <v>7.9</v>
      </c>
      <c r="E6" s="72">
        <v>3.5</v>
      </c>
      <c r="F6" s="72">
        <v>2.2666879999999998</v>
      </c>
      <c r="G6" s="72">
        <v>2.0650550000000001</v>
      </c>
      <c r="H6" s="72">
        <v>1.810165</v>
      </c>
      <c r="I6" s="35"/>
      <c r="J6" s="36"/>
      <c r="K6" s="224"/>
    </row>
    <row r="7" spans="1:11" ht="16.399999999999999" customHeight="1" x14ac:dyDescent="0.25">
      <c r="B7" s="71" t="s">
        <v>60</v>
      </c>
      <c r="C7" s="72">
        <v>93.1</v>
      </c>
      <c r="D7" s="73">
        <v>78.3</v>
      </c>
      <c r="E7" s="72">
        <v>65.3</v>
      </c>
      <c r="F7" s="72">
        <v>20.257093000000001</v>
      </c>
      <c r="G7" s="72">
        <v>13.590979000000001</v>
      </c>
      <c r="H7" s="72">
        <v>10.575747</v>
      </c>
      <c r="I7" s="35"/>
      <c r="J7" s="36"/>
      <c r="K7" s="224"/>
    </row>
    <row r="8" spans="1:11" ht="16.399999999999999" customHeight="1" x14ac:dyDescent="0.25">
      <c r="B8" s="71" t="s">
        <v>61</v>
      </c>
      <c r="C8" s="72">
        <v>151.9</v>
      </c>
      <c r="D8" s="73">
        <v>403</v>
      </c>
      <c r="E8" s="72">
        <v>468.8</v>
      </c>
      <c r="F8" s="72">
        <v>346.304776</v>
      </c>
      <c r="G8" s="72">
        <v>334.58718800000003</v>
      </c>
      <c r="H8" s="72">
        <v>321.000294</v>
      </c>
      <c r="I8" s="35"/>
      <c r="J8" s="36"/>
      <c r="K8" s="224"/>
    </row>
    <row r="9" spans="1:11" ht="16.399999999999999" customHeight="1" x14ac:dyDescent="0.25">
      <c r="B9" s="71" t="s">
        <v>62</v>
      </c>
      <c r="C9" s="72" t="s">
        <v>63</v>
      </c>
      <c r="D9" s="73" t="s">
        <v>63</v>
      </c>
      <c r="E9" s="72">
        <v>94.2</v>
      </c>
      <c r="F9" s="72">
        <v>478.84378199999998</v>
      </c>
      <c r="G9" s="72">
        <v>560.74878699999999</v>
      </c>
      <c r="H9" s="72">
        <v>639.17112199999997</v>
      </c>
      <c r="I9" s="35"/>
      <c r="J9" s="36"/>
      <c r="K9" s="224"/>
    </row>
    <row r="10" spans="1:11" ht="16.399999999999999" customHeight="1" x14ac:dyDescent="0.25">
      <c r="B10" s="71" t="s">
        <v>64</v>
      </c>
      <c r="C10" s="72">
        <v>177.2</v>
      </c>
      <c r="D10" s="73">
        <v>187.2</v>
      </c>
      <c r="E10" s="72">
        <v>267.5</v>
      </c>
      <c r="F10" s="72">
        <v>241.53019800000001</v>
      </c>
      <c r="G10" s="72">
        <v>244.58894000000001</v>
      </c>
      <c r="H10" s="72">
        <v>254.69247200000001</v>
      </c>
      <c r="I10" s="35"/>
      <c r="J10" s="36"/>
      <c r="K10" s="224"/>
    </row>
    <row r="11" spans="1:11" ht="16.399999999999999" customHeight="1" x14ac:dyDescent="0.25"/>
    <row r="12" spans="1:11" ht="11.15" customHeight="1" x14ac:dyDescent="0.25">
      <c r="A12" s="56" t="s">
        <v>65</v>
      </c>
      <c r="B12" s="21"/>
      <c r="C12" s="21"/>
      <c r="D12" s="21"/>
      <c r="E12" s="21"/>
      <c r="F12" s="21"/>
      <c r="G12" s="21"/>
    </row>
    <row r="13" spans="1:11" ht="11.15" customHeight="1" x14ac:dyDescent="0.25">
      <c r="A13" s="20" t="s">
        <v>437</v>
      </c>
      <c r="B13" s="21"/>
      <c r="C13" s="21"/>
      <c r="D13" s="21"/>
      <c r="E13" s="21"/>
      <c r="F13" s="21"/>
      <c r="G13" s="21"/>
    </row>
    <row r="14" spans="1:11" ht="22.5" customHeight="1" x14ac:dyDescent="0.25">
      <c r="A14" s="19" t="s">
        <v>66</v>
      </c>
      <c r="B14" s="237" t="s">
        <v>67</v>
      </c>
      <c r="C14" s="237"/>
      <c r="D14" s="237"/>
      <c r="E14" s="237"/>
      <c r="F14" s="237"/>
      <c r="G14" s="237"/>
      <c r="H14" s="237"/>
    </row>
    <row r="15" spans="1:11" ht="33" customHeight="1" x14ac:dyDescent="0.25">
      <c r="A15" s="19" t="s">
        <v>68</v>
      </c>
      <c r="B15" s="237" t="s">
        <v>438</v>
      </c>
      <c r="C15" s="237"/>
      <c r="D15" s="237"/>
      <c r="E15" s="237"/>
      <c r="F15" s="237"/>
      <c r="G15" s="237"/>
      <c r="H15" s="237"/>
    </row>
    <row r="16" spans="1:11" ht="22.75" customHeight="1" x14ac:dyDescent="0.25">
      <c r="A16" s="19" t="s">
        <v>69</v>
      </c>
      <c r="B16" s="237" t="s">
        <v>70</v>
      </c>
      <c r="C16" s="237"/>
      <c r="D16" s="237"/>
      <c r="E16" s="237"/>
      <c r="F16" s="237"/>
      <c r="G16" s="237"/>
      <c r="H16" s="237"/>
      <c r="I16" s="237"/>
    </row>
    <row r="17" spans="1:8" ht="67.400000000000006" customHeight="1" x14ac:dyDescent="0.25">
      <c r="A17" s="19" t="s">
        <v>71</v>
      </c>
      <c r="B17" s="237" t="s">
        <v>439</v>
      </c>
      <c r="C17" s="237"/>
      <c r="D17" s="237"/>
      <c r="E17" s="237"/>
      <c r="F17" s="237"/>
      <c r="G17" s="237"/>
      <c r="H17" s="237"/>
    </row>
    <row r="18" spans="1:8" ht="11.15" customHeight="1" x14ac:dyDescent="0.25">
      <c r="A18" s="19"/>
      <c r="B18" s="22"/>
      <c r="C18" s="21"/>
      <c r="D18" s="21"/>
      <c r="E18" s="21"/>
      <c r="F18" s="21"/>
      <c r="G18" s="21"/>
    </row>
    <row r="19" spans="1:8" ht="11.15" customHeight="1" x14ac:dyDescent="0.25">
      <c r="B19" s="3"/>
      <c r="C19" s="3"/>
      <c r="D19" s="10"/>
    </row>
    <row r="20" spans="1:8" x14ac:dyDescent="0.25">
      <c r="B20" s="3"/>
      <c r="C20" s="3"/>
      <c r="D20" s="10"/>
    </row>
    <row r="21" spans="1:8" x14ac:dyDescent="0.25">
      <c r="B21" s="3"/>
      <c r="C21" s="3"/>
      <c r="D21" s="10"/>
    </row>
    <row r="22" spans="1:8" x14ac:dyDescent="0.25">
      <c r="B22" s="3"/>
      <c r="C22" s="3"/>
      <c r="D22" s="10"/>
    </row>
    <row r="23" spans="1:8" x14ac:dyDescent="0.25">
      <c r="B23" s="3"/>
      <c r="C23" s="3"/>
      <c r="D23" s="10"/>
    </row>
    <row r="24" spans="1:8" x14ac:dyDescent="0.25">
      <c r="B24" s="3"/>
      <c r="C24" s="3"/>
      <c r="D24" s="10"/>
    </row>
    <row r="25" spans="1:8" x14ac:dyDescent="0.25">
      <c r="B25" s="3"/>
      <c r="C25" s="3"/>
      <c r="D25" s="3"/>
    </row>
  </sheetData>
  <mergeCells count="7">
    <mergeCell ref="B17:H17"/>
    <mergeCell ref="B2:H2"/>
    <mergeCell ref="B4:B5"/>
    <mergeCell ref="C4:H4"/>
    <mergeCell ref="B14:H14"/>
    <mergeCell ref="B15:H15"/>
    <mergeCell ref="B16:I16"/>
  </mergeCells>
  <phoneticPr fontId="17" type="noConversion"/>
  <pageMargins left="0.59055118110236227" right="0.47244094488188981" top="0.74803149606299213" bottom="0.74803149606299213" header="0.31496062992125984" footer="0.31496062992125984"/>
  <pageSetup paperSize="9" scale="95"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ignoredErrors>
    <ignoredError sqref="A16:A17 A14:A15" numberStoredAsText="1"/>
  </ignoredErrors>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N88"/>
  <sheetViews>
    <sheetView showGridLines="0" zoomScaleNormal="100" workbookViewId="0"/>
  </sheetViews>
  <sheetFormatPr defaultColWidth="8.54296875" defaultRowHeight="11" x14ac:dyDescent="0.25"/>
  <cols>
    <col min="1" max="1" width="2.54296875" style="1" customWidth="1"/>
    <col min="2" max="2" width="18.453125" style="1" customWidth="1"/>
    <col min="3" max="3" width="15.453125" style="1" customWidth="1"/>
    <col min="4" max="4" width="10.54296875" style="1" customWidth="1"/>
    <col min="5" max="5" width="15.54296875" style="1" customWidth="1"/>
    <col min="6" max="6" width="10.54296875" style="1" customWidth="1"/>
    <col min="7" max="7" width="14.54296875" style="1" customWidth="1"/>
    <col min="8" max="8" width="9.54296875" style="1" bestFit="1" customWidth="1"/>
    <col min="9" max="9" width="1.54296875" style="1" customWidth="1"/>
    <col min="10" max="10" width="9.453125" style="1" customWidth="1"/>
    <col min="11" max="11" width="1.453125" style="1" customWidth="1"/>
    <col min="12" max="12" width="9" style="1" customWidth="1"/>
    <col min="13" max="13" width="1.54296875" style="1" customWidth="1"/>
    <col min="14" max="14" width="8.453125" style="1" customWidth="1"/>
    <col min="15" max="16384" width="8.54296875" style="1"/>
  </cols>
  <sheetData>
    <row r="1" spans="1:14" ht="16.399999999999999" customHeight="1" x14ac:dyDescent="0.25">
      <c r="A1" s="68"/>
      <c r="B1" s="69" t="s">
        <v>301</v>
      </c>
      <c r="C1" s="68"/>
      <c r="D1" s="68"/>
      <c r="E1" s="68"/>
      <c r="F1" s="68"/>
      <c r="G1" s="61"/>
    </row>
    <row r="2" spans="1:14" ht="20.149999999999999" customHeight="1" x14ac:dyDescent="0.25">
      <c r="A2" s="68"/>
      <c r="B2" s="74" t="s">
        <v>302</v>
      </c>
      <c r="C2" s="68"/>
      <c r="D2" s="68"/>
      <c r="E2" s="68"/>
      <c r="F2" s="68"/>
      <c r="G2" s="61"/>
    </row>
    <row r="3" spans="1:14" ht="16.399999999999999" customHeight="1" x14ac:dyDescent="0.25"/>
    <row r="4" spans="1:14" ht="30" customHeight="1" x14ac:dyDescent="0.25">
      <c r="B4" s="75">
        <v>2022</v>
      </c>
      <c r="C4" s="83" t="s">
        <v>280</v>
      </c>
      <c r="D4" s="83" t="s">
        <v>281</v>
      </c>
      <c r="E4" s="83" t="s">
        <v>303</v>
      </c>
      <c r="F4" s="83" t="s">
        <v>281</v>
      </c>
      <c r="G4" s="3"/>
      <c r="H4" s="3"/>
    </row>
    <row r="5" spans="1:14" ht="16.399999999999999" customHeight="1" x14ac:dyDescent="0.25">
      <c r="B5" s="138" t="s">
        <v>304</v>
      </c>
      <c r="C5" s="202">
        <v>3331345</v>
      </c>
      <c r="D5" s="107">
        <f>C5/$C$30*100</f>
        <v>3.2469959041405172</v>
      </c>
      <c r="E5" s="204">
        <v>29412</v>
      </c>
      <c r="F5" s="107">
        <f>E5/$E$30*100</f>
        <v>5.1551252412192685</v>
      </c>
      <c r="G5" s="3"/>
      <c r="H5" s="233"/>
      <c r="I5" s="3"/>
      <c r="J5" s="3"/>
      <c r="K5" s="3"/>
      <c r="L5" s="3"/>
      <c r="M5" s="3"/>
      <c r="N5" s="3"/>
    </row>
    <row r="6" spans="1:14" ht="16.399999999999999" customHeight="1" x14ac:dyDescent="0.25">
      <c r="B6" s="71" t="s">
        <v>190</v>
      </c>
      <c r="C6" s="97">
        <v>296394</v>
      </c>
      <c r="D6" s="108">
        <f t="shared" ref="D6:D29" si="0">C6/$C$30*100</f>
        <v>0.2888893537030312</v>
      </c>
      <c r="E6" s="175">
        <v>855</v>
      </c>
      <c r="F6" s="108">
        <f t="shared" ref="F6:F29" si="1">E6/$E$30*100</f>
        <v>0.14985829189590896</v>
      </c>
      <c r="G6" s="3"/>
      <c r="H6" s="233"/>
      <c r="I6" s="3"/>
      <c r="J6" s="3"/>
      <c r="K6" s="3"/>
      <c r="L6" s="3"/>
      <c r="M6" s="3"/>
      <c r="N6" s="3"/>
    </row>
    <row r="7" spans="1:14" ht="16.399999999999999" customHeight="1" x14ac:dyDescent="0.25">
      <c r="B7" s="116" t="s">
        <v>191</v>
      </c>
      <c r="C7" s="97">
        <v>169355</v>
      </c>
      <c r="D7" s="108">
        <f t="shared" si="0"/>
        <v>0.1650669598452629</v>
      </c>
      <c r="E7" s="175">
        <v>109</v>
      </c>
      <c r="F7" s="108">
        <f t="shared" si="1"/>
        <v>1.9104741306028159E-2</v>
      </c>
      <c r="G7" s="3"/>
      <c r="H7" s="233"/>
      <c r="I7" s="3"/>
      <c r="J7" s="3"/>
      <c r="K7" s="3"/>
      <c r="L7" s="3"/>
      <c r="M7" s="3"/>
      <c r="N7" s="3"/>
    </row>
    <row r="8" spans="1:14" ht="16.399999999999999" customHeight="1" x14ac:dyDescent="0.25">
      <c r="B8" s="116" t="s">
        <v>192</v>
      </c>
      <c r="C8" s="97">
        <v>286344</v>
      </c>
      <c r="D8" s="108">
        <f t="shared" si="0"/>
        <v>0.27909381801500965</v>
      </c>
      <c r="E8" s="175">
        <v>2858</v>
      </c>
      <c r="F8" s="108">
        <f t="shared" si="1"/>
        <v>0.50092982250117868</v>
      </c>
      <c r="G8" s="3"/>
      <c r="H8" s="233"/>
      <c r="I8" s="3"/>
      <c r="J8" s="3"/>
      <c r="K8" s="3"/>
      <c r="L8" s="3"/>
      <c r="M8" s="3"/>
      <c r="N8" s="3"/>
    </row>
    <row r="9" spans="1:14" ht="16.399999999999999" customHeight="1" x14ac:dyDescent="0.25">
      <c r="B9" s="71" t="s">
        <v>193</v>
      </c>
      <c r="C9" s="97">
        <v>53063586</v>
      </c>
      <c r="D9" s="108">
        <f t="shared" si="0"/>
        <v>51.720024915164331</v>
      </c>
      <c r="E9" s="175">
        <v>221248</v>
      </c>
      <c r="F9" s="108">
        <f t="shared" si="1"/>
        <v>38.778768848404752</v>
      </c>
      <c r="G9" s="3"/>
      <c r="H9" s="233"/>
      <c r="I9" s="3"/>
      <c r="J9" s="3"/>
      <c r="K9" s="3"/>
      <c r="L9" s="3"/>
      <c r="M9" s="3"/>
      <c r="N9" s="3"/>
    </row>
    <row r="10" spans="1:14" ht="16.399999999999999" customHeight="1" x14ac:dyDescent="0.25">
      <c r="B10" s="71" t="s">
        <v>194</v>
      </c>
      <c r="C10" s="97">
        <v>94413</v>
      </c>
      <c r="D10" s="108">
        <f t="shared" si="0"/>
        <v>9.2022478697828855E-2</v>
      </c>
      <c r="E10" s="175">
        <v>174</v>
      </c>
      <c r="F10" s="108">
        <f t="shared" si="1"/>
        <v>3.0497476947237614E-2</v>
      </c>
      <c r="G10" s="3"/>
      <c r="H10" s="233"/>
      <c r="I10" s="3"/>
      <c r="J10" s="3"/>
      <c r="K10" s="3"/>
      <c r="L10" s="3"/>
      <c r="M10" s="3"/>
      <c r="N10" s="3"/>
    </row>
    <row r="11" spans="1:14" ht="16.399999999999999" customHeight="1" x14ac:dyDescent="0.25">
      <c r="B11" s="116" t="s">
        <v>196</v>
      </c>
      <c r="C11" s="97">
        <v>1113117</v>
      </c>
      <c r="D11" s="108">
        <f t="shared" si="0"/>
        <v>1.0849330645217414</v>
      </c>
      <c r="E11" s="175">
        <v>12079</v>
      </c>
      <c r="F11" s="108">
        <f t="shared" si="1"/>
        <v>2.1171208278487534</v>
      </c>
      <c r="G11" s="3"/>
      <c r="H11" s="233"/>
      <c r="I11" s="3"/>
      <c r="J11" s="3"/>
      <c r="K11" s="3"/>
      <c r="L11" s="3"/>
      <c r="M11" s="3"/>
      <c r="N11" s="3"/>
    </row>
    <row r="12" spans="1:14" ht="16.399999999999999" customHeight="1" x14ac:dyDescent="0.25">
      <c r="B12" s="71" t="s">
        <v>305</v>
      </c>
      <c r="C12" s="97">
        <v>14144262</v>
      </c>
      <c r="D12" s="108">
        <f t="shared" si="0"/>
        <v>13.78613166186341</v>
      </c>
      <c r="E12" s="175">
        <v>100415</v>
      </c>
      <c r="F12" s="108">
        <f t="shared" si="1"/>
        <v>17.60002383710842</v>
      </c>
      <c r="G12" s="3"/>
      <c r="H12" s="233"/>
      <c r="I12" s="3"/>
      <c r="J12" s="3"/>
      <c r="K12" s="3"/>
      <c r="L12" s="3"/>
      <c r="M12" s="3"/>
      <c r="N12" s="3"/>
    </row>
    <row r="13" spans="1:14" ht="16.399999999999999" customHeight="1" x14ac:dyDescent="0.25">
      <c r="B13" s="71" t="s">
        <v>198</v>
      </c>
      <c r="C13" s="97">
        <v>945384</v>
      </c>
      <c r="D13" s="108">
        <f t="shared" si="0"/>
        <v>0.92144703590891341</v>
      </c>
      <c r="E13" s="175">
        <v>1122</v>
      </c>
      <c r="F13" s="108">
        <f t="shared" si="1"/>
        <v>0.19665614445287699</v>
      </c>
      <c r="G13" s="3"/>
      <c r="H13" s="233"/>
      <c r="I13" s="3"/>
      <c r="J13" s="3"/>
      <c r="K13" s="3"/>
      <c r="L13" s="3"/>
      <c r="M13" s="3"/>
      <c r="N13" s="3"/>
    </row>
    <row r="14" spans="1:14" ht="16.399999999999999" customHeight="1" x14ac:dyDescent="0.25">
      <c r="B14" s="71" t="s">
        <v>200</v>
      </c>
      <c r="C14" s="97">
        <v>751392</v>
      </c>
      <c r="D14" s="108">
        <f t="shared" si="0"/>
        <v>0.73236688076556211</v>
      </c>
      <c r="E14" s="175">
        <v>3637</v>
      </c>
      <c r="F14" s="108">
        <f t="shared" si="1"/>
        <v>0.63746737733967351</v>
      </c>
      <c r="G14" s="3"/>
      <c r="H14" s="233"/>
      <c r="I14" s="3"/>
      <c r="J14" s="3"/>
      <c r="K14" s="3"/>
      <c r="L14" s="3"/>
      <c r="M14" s="3"/>
      <c r="N14" s="3"/>
    </row>
    <row r="15" spans="1:14" ht="16.399999999999999" customHeight="1" x14ac:dyDescent="0.25">
      <c r="B15" s="71" t="s">
        <v>201</v>
      </c>
      <c r="C15" s="97">
        <v>9097425</v>
      </c>
      <c r="D15" s="108">
        <f t="shared" si="0"/>
        <v>8.8670797270248354</v>
      </c>
      <c r="E15" s="175">
        <v>18552</v>
      </c>
      <c r="F15" s="108">
        <f t="shared" si="1"/>
        <v>3.2516620248571964</v>
      </c>
      <c r="G15" s="3"/>
      <c r="H15" s="233"/>
      <c r="I15" s="3"/>
      <c r="J15" s="3"/>
      <c r="K15" s="3"/>
      <c r="L15" s="3"/>
      <c r="M15" s="3"/>
      <c r="N15" s="3"/>
    </row>
    <row r="16" spans="1:14" ht="16.399999999999999" customHeight="1" x14ac:dyDescent="0.25">
      <c r="B16" s="71" t="s">
        <v>202</v>
      </c>
      <c r="C16" s="97">
        <v>111490</v>
      </c>
      <c r="D16" s="108">
        <f t="shared" si="0"/>
        <v>0.10866709192612183</v>
      </c>
      <c r="E16" s="175">
        <v>172</v>
      </c>
      <c r="F16" s="108">
        <f t="shared" si="1"/>
        <v>3.0146931235200396E-2</v>
      </c>
      <c r="G16" s="3"/>
      <c r="H16" s="233"/>
      <c r="I16" s="3"/>
      <c r="J16" s="3"/>
      <c r="K16" s="3"/>
      <c r="L16" s="3"/>
      <c r="M16" s="3"/>
      <c r="N16" s="3"/>
    </row>
    <row r="17" spans="1:14" ht="16.399999999999999" customHeight="1" x14ac:dyDescent="0.25">
      <c r="B17" s="71" t="s">
        <v>203</v>
      </c>
      <c r="C17" s="97">
        <v>222928</v>
      </c>
      <c r="D17" s="108">
        <f t="shared" si="0"/>
        <v>0.21728350048350961</v>
      </c>
      <c r="E17" s="175">
        <v>329</v>
      </c>
      <c r="F17" s="108">
        <f t="shared" si="1"/>
        <v>5.7664769630121689E-2</v>
      </c>
      <c r="G17" s="3"/>
      <c r="H17" s="233"/>
      <c r="I17" s="3"/>
      <c r="J17" s="3"/>
      <c r="K17" s="3"/>
      <c r="L17" s="3"/>
      <c r="M17" s="3"/>
      <c r="N17" s="3"/>
    </row>
    <row r="18" spans="1:14" ht="16.399999999999999" customHeight="1" x14ac:dyDescent="0.25">
      <c r="B18" s="116" t="s">
        <v>204</v>
      </c>
      <c r="C18" s="97">
        <v>253707</v>
      </c>
      <c r="D18" s="108">
        <f t="shared" si="0"/>
        <v>0.24728318137322261</v>
      </c>
      <c r="E18" s="175">
        <v>1316</v>
      </c>
      <c r="F18" s="108">
        <f t="shared" si="1"/>
        <v>0.23065907852048675</v>
      </c>
      <c r="G18" s="3"/>
      <c r="H18" s="233"/>
      <c r="I18" s="3"/>
      <c r="J18" s="3"/>
      <c r="K18" s="3"/>
      <c r="L18" s="3"/>
      <c r="M18" s="3"/>
      <c r="N18" s="3"/>
    </row>
    <row r="19" spans="1:14" ht="16.399999999999999" customHeight="1" x14ac:dyDescent="0.25">
      <c r="B19" s="116" t="s">
        <v>205</v>
      </c>
      <c r="C19" s="97">
        <v>2612936</v>
      </c>
      <c r="D19" s="108">
        <f t="shared" si="0"/>
        <v>2.5467768993548572</v>
      </c>
      <c r="E19" s="175">
        <v>70166</v>
      </c>
      <c r="F19" s="108">
        <f t="shared" si="1"/>
        <v>12.298195215401577</v>
      </c>
      <c r="G19" s="3"/>
      <c r="H19" s="233"/>
      <c r="I19" s="3"/>
      <c r="J19" s="3"/>
      <c r="K19" s="3"/>
      <c r="L19" s="3"/>
      <c r="M19" s="3"/>
      <c r="N19" s="3"/>
    </row>
    <row r="20" spans="1:14" ht="16.399999999999999" customHeight="1" x14ac:dyDescent="0.25">
      <c r="B20" s="71" t="s">
        <v>206</v>
      </c>
      <c r="C20" s="97">
        <v>86523</v>
      </c>
      <c r="D20" s="108">
        <f t="shared" si="0"/>
        <v>8.4332252172605954E-2</v>
      </c>
      <c r="E20" s="175">
        <v>1002</v>
      </c>
      <c r="F20" s="108">
        <f t="shared" si="1"/>
        <v>0.1756234017306442</v>
      </c>
      <c r="G20" s="3"/>
      <c r="H20" s="233"/>
      <c r="I20" s="3"/>
      <c r="J20" s="3"/>
      <c r="K20" s="3"/>
      <c r="L20" s="3"/>
      <c r="M20" s="3"/>
      <c r="N20" s="3"/>
    </row>
    <row r="21" spans="1:14" ht="16.399999999999999" customHeight="1" x14ac:dyDescent="0.25">
      <c r="B21" s="71" t="s">
        <v>207</v>
      </c>
      <c r="C21" s="97">
        <v>3216861</v>
      </c>
      <c r="D21" s="108">
        <f t="shared" si="0"/>
        <v>3.1354106197915161</v>
      </c>
      <c r="E21" s="175">
        <v>49112</v>
      </c>
      <c r="F21" s="108">
        <f t="shared" si="1"/>
        <v>8.6080005047858261</v>
      </c>
      <c r="G21" s="3"/>
      <c r="H21" s="233"/>
      <c r="I21" s="3"/>
      <c r="J21" s="3"/>
      <c r="K21" s="3"/>
      <c r="L21" s="3"/>
      <c r="M21" s="3"/>
      <c r="N21" s="3"/>
    </row>
    <row r="22" spans="1:14" ht="16.399999999999999" customHeight="1" x14ac:dyDescent="0.25">
      <c r="B22" s="71" t="s">
        <v>208</v>
      </c>
      <c r="C22" s="99">
        <v>2369055</v>
      </c>
      <c r="D22" s="108">
        <f t="shared" si="0"/>
        <v>2.309070925312033</v>
      </c>
      <c r="E22" s="175">
        <v>9514</v>
      </c>
      <c r="F22" s="108">
        <f t="shared" si="1"/>
        <v>1.6675459521610265</v>
      </c>
      <c r="G22" s="3"/>
      <c r="H22" s="233"/>
      <c r="I22" s="3"/>
      <c r="J22" s="3"/>
      <c r="K22" s="3"/>
      <c r="L22" s="3"/>
      <c r="M22" s="3"/>
      <c r="N22" s="3"/>
    </row>
    <row r="23" spans="1:14" ht="16.399999999999999" customHeight="1" x14ac:dyDescent="0.25">
      <c r="B23" s="71" t="s">
        <v>209</v>
      </c>
      <c r="C23" s="97">
        <v>1412439</v>
      </c>
      <c r="D23" s="108">
        <f t="shared" si="0"/>
        <v>1.3766762817565663</v>
      </c>
      <c r="E23" s="175">
        <v>1679</v>
      </c>
      <c r="F23" s="108">
        <f t="shared" si="1"/>
        <v>0.29428312525524108</v>
      </c>
      <c r="G23" s="3"/>
      <c r="H23" s="233"/>
      <c r="I23" s="3"/>
      <c r="J23" s="3"/>
      <c r="K23" s="3"/>
      <c r="L23" s="3"/>
      <c r="M23" s="3"/>
      <c r="N23" s="3"/>
    </row>
    <row r="24" spans="1:14" ht="16.399999999999999" customHeight="1" x14ac:dyDescent="0.25">
      <c r="B24" s="71" t="s">
        <v>210</v>
      </c>
      <c r="C24" s="97">
        <v>839041</v>
      </c>
      <c r="D24" s="108">
        <f t="shared" si="0"/>
        <v>0.8177966228072937</v>
      </c>
      <c r="E24" s="175">
        <v>1363</v>
      </c>
      <c r="F24" s="108">
        <f t="shared" si="1"/>
        <v>0.23889690275336128</v>
      </c>
      <c r="G24" s="3"/>
      <c r="H24" s="233"/>
      <c r="I24" s="3"/>
      <c r="J24" s="3"/>
      <c r="K24" s="3"/>
      <c r="L24" s="3"/>
      <c r="M24" s="3"/>
      <c r="N24" s="3"/>
    </row>
    <row r="25" spans="1:14" ht="16.399999999999999" customHeight="1" x14ac:dyDescent="0.25">
      <c r="B25" s="71" t="s">
        <v>211</v>
      </c>
      <c r="C25" s="97">
        <v>140931</v>
      </c>
      <c r="D25" s="108">
        <f t="shared" si="0"/>
        <v>0.13736265075110121</v>
      </c>
      <c r="E25" s="175">
        <v>176</v>
      </c>
      <c r="F25" s="108">
        <f t="shared" si="1"/>
        <v>3.0848022659274828E-2</v>
      </c>
      <c r="G25" s="3"/>
      <c r="H25" s="233"/>
      <c r="I25" s="3"/>
      <c r="J25" s="3"/>
      <c r="K25" s="3"/>
      <c r="L25" s="3"/>
      <c r="M25" s="3"/>
      <c r="N25" s="3"/>
    </row>
    <row r="26" spans="1:14" ht="16.399999999999999" customHeight="1" x14ac:dyDescent="0.25">
      <c r="B26" s="71" t="s">
        <v>306</v>
      </c>
      <c r="C26" s="97">
        <v>163657</v>
      </c>
      <c r="D26" s="108">
        <f t="shared" si="0"/>
        <v>0.15951323224821345</v>
      </c>
      <c r="E26" s="175">
        <v>1009</v>
      </c>
      <c r="F26" s="108">
        <f t="shared" si="1"/>
        <v>0.17685031172277443</v>
      </c>
      <c r="G26" s="3"/>
      <c r="H26" s="233"/>
      <c r="I26" s="3"/>
      <c r="J26" s="3"/>
      <c r="K26" s="3"/>
      <c r="L26" s="3"/>
      <c r="M26" s="3"/>
      <c r="N26" s="3"/>
    </row>
    <row r="27" spans="1:14" ht="16.399999999999999" customHeight="1" x14ac:dyDescent="0.25">
      <c r="B27" s="71" t="s">
        <v>212</v>
      </c>
      <c r="C27" s="97">
        <v>798092</v>
      </c>
      <c r="D27" s="108">
        <f t="shared" si="0"/>
        <v>0.77788444460940365</v>
      </c>
      <c r="E27" s="175">
        <v>334</v>
      </c>
      <c r="F27" s="108">
        <f t="shared" si="1"/>
        <v>5.8541133910214725E-2</v>
      </c>
      <c r="G27" s="3"/>
      <c r="H27" s="233"/>
      <c r="I27" s="3"/>
      <c r="J27" s="3"/>
      <c r="K27" s="3"/>
      <c r="L27" s="3"/>
      <c r="M27" s="3"/>
      <c r="N27" s="3"/>
    </row>
    <row r="28" spans="1:14" ht="16.399999999999999" customHeight="1" x14ac:dyDescent="0.25">
      <c r="B28" s="71" t="s">
        <v>214</v>
      </c>
      <c r="C28" s="97">
        <v>6876927</v>
      </c>
      <c r="D28" s="108">
        <f t="shared" si="0"/>
        <v>6.7028043634247831</v>
      </c>
      <c r="E28" s="175">
        <v>16833</v>
      </c>
      <c r="F28" s="108">
        <f t="shared" si="1"/>
        <v>2.9503679853612108</v>
      </c>
      <c r="G28" s="3"/>
      <c r="H28" s="233"/>
      <c r="I28" s="3"/>
      <c r="J28" s="3"/>
      <c r="K28" s="3"/>
      <c r="L28" s="3"/>
      <c r="M28" s="3"/>
      <c r="N28" s="3"/>
    </row>
    <row r="29" spans="1:14" ht="16.399999999999999" customHeight="1" x14ac:dyDescent="0.25">
      <c r="B29" s="116" t="s">
        <v>307</v>
      </c>
      <c r="C29" s="97">
        <v>200154</v>
      </c>
      <c r="D29" s="108">
        <f t="shared" si="0"/>
        <v>0.19508613433833516</v>
      </c>
      <c r="E29" s="175">
        <v>27073</v>
      </c>
      <c r="F29" s="108">
        <f t="shared" si="1"/>
        <v>4.7451620309917466</v>
      </c>
      <c r="G29" s="3"/>
      <c r="H29" s="233"/>
      <c r="I29" s="3"/>
      <c r="J29" s="3"/>
      <c r="K29" s="3"/>
      <c r="L29" s="3"/>
      <c r="M29" s="3"/>
      <c r="N29" s="3"/>
    </row>
    <row r="30" spans="1:14" ht="20.149999999999999" customHeight="1" x14ac:dyDescent="0.25">
      <c r="B30" s="201" t="s">
        <v>153</v>
      </c>
      <c r="C30" s="171">
        <v>102597758</v>
      </c>
      <c r="D30" s="120">
        <v>100</v>
      </c>
      <c r="E30" s="171">
        <v>570539</v>
      </c>
      <c r="F30" s="120">
        <v>100</v>
      </c>
      <c r="G30" s="3"/>
      <c r="H30" s="3"/>
      <c r="I30" s="3"/>
      <c r="J30" s="3"/>
      <c r="K30" s="3"/>
      <c r="L30" s="3"/>
      <c r="M30" s="3"/>
      <c r="N30" s="3"/>
    </row>
    <row r="31" spans="1:14" ht="16.399999999999999" customHeight="1" x14ac:dyDescent="0.25">
      <c r="C31" s="12"/>
      <c r="E31" s="12"/>
      <c r="G31" s="13"/>
      <c r="H31" s="3"/>
      <c r="I31" s="3"/>
      <c r="J31" s="3"/>
      <c r="K31" s="3"/>
      <c r="L31" s="3"/>
      <c r="M31" s="3"/>
      <c r="N31" s="3"/>
    </row>
    <row r="32" spans="1:14" s="21" customFormat="1" ht="11.15" customHeight="1" x14ac:dyDescent="0.25">
      <c r="A32" s="20" t="s">
        <v>84</v>
      </c>
      <c r="G32" s="24"/>
      <c r="H32" s="24"/>
      <c r="I32" s="24"/>
      <c r="J32" s="24"/>
      <c r="K32" s="24"/>
      <c r="L32" s="24"/>
      <c r="M32" s="24"/>
      <c r="N32" s="24"/>
    </row>
    <row r="33" spans="1:14" s="21" customFormat="1" ht="11.15" customHeight="1" x14ac:dyDescent="0.25">
      <c r="A33" s="20" t="s">
        <v>444</v>
      </c>
      <c r="G33" s="24"/>
      <c r="H33" s="24"/>
      <c r="I33" s="24"/>
      <c r="J33" s="24"/>
      <c r="K33" s="24"/>
      <c r="L33" s="24"/>
      <c r="M33" s="24"/>
      <c r="N33" s="24"/>
    </row>
    <row r="34" spans="1:14" s="21" customFormat="1" ht="56.15" customHeight="1" x14ac:dyDescent="0.25">
      <c r="A34" s="19" t="s">
        <v>66</v>
      </c>
      <c r="B34" s="237" t="s">
        <v>308</v>
      </c>
      <c r="C34" s="237"/>
      <c r="D34" s="237"/>
      <c r="E34" s="237"/>
      <c r="F34" s="237"/>
    </row>
    <row r="35" spans="1:14" s="21" customFormat="1" ht="11.15" customHeight="1" x14ac:dyDescent="0.25">
      <c r="A35" s="19" t="s">
        <v>68</v>
      </c>
      <c r="B35" s="22" t="s">
        <v>309</v>
      </c>
      <c r="D35" s="25"/>
      <c r="E35" s="26"/>
      <c r="F35" s="25"/>
    </row>
    <row r="36" spans="1:14" s="21" customFormat="1" ht="11.15" customHeight="1" x14ac:dyDescent="0.25">
      <c r="C36" s="26"/>
    </row>
    <row r="37" spans="1:14" s="21" customFormat="1" ht="11.15" customHeight="1" x14ac:dyDescent="0.25"/>
    <row r="38" spans="1:14" s="21" customFormat="1" ht="11.15" customHeight="1" x14ac:dyDescent="0.25"/>
    <row r="39" spans="1:14" s="21" customFormat="1" ht="11.15" customHeight="1" x14ac:dyDescent="0.25"/>
    <row r="40" spans="1:14" ht="16.399999999999999" customHeight="1" x14ac:dyDescent="0.25"/>
    <row r="41" spans="1:14" ht="16.399999999999999" customHeight="1" x14ac:dyDescent="0.25"/>
    <row r="42" spans="1:14" ht="16.399999999999999" customHeight="1" x14ac:dyDescent="0.25"/>
    <row r="43" spans="1:14" ht="16.399999999999999" customHeight="1" x14ac:dyDescent="0.25"/>
    <row r="44" spans="1:14" ht="16.399999999999999" customHeight="1" x14ac:dyDescent="0.25"/>
    <row r="45" spans="1:14" ht="16.399999999999999" customHeight="1" x14ac:dyDescent="0.25"/>
    <row r="46" spans="1:14" ht="16.399999999999999" customHeight="1" x14ac:dyDescent="0.25"/>
    <row r="47" spans="1:14" ht="16.399999999999999" customHeight="1" x14ac:dyDescent="0.25"/>
    <row r="48" spans="1:14"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row r="84" ht="16.399999999999999" customHeight="1" x14ac:dyDescent="0.25"/>
    <row r="85" ht="16.399999999999999" customHeight="1" x14ac:dyDescent="0.25"/>
    <row r="86" ht="16.399999999999999" customHeight="1" x14ac:dyDescent="0.25"/>
    <row r="87" ht="16.399999999999999" customHeight="1" x14ac:dyDescent="0.25"/>
    <row r="88" ht="16.399999999999999" customHeight="1" x14ac:dyDescent="0.25"/>
  </sheetData>
  <mergeCells count="1">
    <mergeCell ref="B34:F34"/>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Q88"/>
  <sheetViews>
    <sheetView showGridLines="0" zoomScaleNormal="100" workbookViewId="0"/>
  </sheetViews>
  <sheetFormatPr defaultColWidth="8.54296875" defaultRowHeight="11" x14ac:dyDescent="0.25"/>
  <cols>
    <col min="1" max="1" width="2.54296875" style="1" customWidth="1"/>
    <col min="2" max="2" width="28.453125" style="1" customWidth="1"/>
    <col min="3" max="4" width="11.54296875" style="1" customWidth="1"/>
    <col min="5" max="5" width="1.54296875" style="1" customWidth="1"/>
    <col min="6" max="7" width="11.54296875" style="1" customWidth="1"/>
    <col min="8" max="8" width="5.54296875" style="1" customWidth="1"/>
    <col min="9" max="11" width="8.54296875" style="1" customWidth="1"/>
    <col min="12" max="12" width="3.453125" style="1" customWidth="1"/>
    <col min="13" max="13" width="8.54296875" style="1" customWidth="1"/>
    <col min="14" max="14" width="1.54296875" style="1" customWidth="1"/>
    <col min="15" max="15" width="8.54296875" style="1" customWidth="1"/>
    <col min="16" max="16" width="0.453125" style="1" customWidth="1"/>
    <col min="17" max="16384" width="8.54296875" style="1"/>
  </cols>
  <sheetData>
    <row r="1" spans="1:17" ht="16.399999999999999" customHeight="1" x14ac:dyDescent="0.25">
      <c r="A1" s="68"/>
      <c r="B1" s="69" t="s">
        <v>310</v>
      </c>
      <c r="C1" s="68"/>
      <c r="D1" s="68"/>
      <c r="E1" s="68"/>
      <c r="F1" s="68"/>
      <c r="G1" s="68"/>
    </row>
    <row r="2" spans="1:17" ht="40.4" customHeight="1" x14ac:dyDescent="0.25">
      <c r="A2" s="68"/>
      <c r="B2" s="238" t="s">
        <v>311</v>
      </c>
      <c r="C2" s="238"/>
      <c r="D2" s="238"/>
      <c r="E2" s="238"/>
      <c r="F2" s="238"/>
      <c r="G2" s="238"/>
    </row>
    <row r="3" spans="1:17" ht="16.399999999999999" customHeight="1" x14ac:dyDescent="0.25"/>
    <row r="4" spans="1:17" ht="30" customHeight="1" x14ac:dyDescent="0.25">
      <c r="B4" s="239">
        <v>2022</v>
      </c>
      <c r="C4" s="83" t="s">
        <v>312</v>
      </c>
      <c r="D4" s="83"/>
      <c r="E4" s="151"/>
      <c r="F4" s="83" t="s">
        <v>313</v>
      </c>
      <c r="G4" s="83"/>
    </row>
    <row r="5" spans="1:17" ht="20.149999999999999" customHeight="1" x14ac:dyDescent="0.25">
      <c r="B5" s="240"/>
      <c r="C5" s="83" t="s">
        <v>280</v>
      </c>
      <c r="D5" s="83" t="s">
        <v>314</v>
      </c>
      <c r="E5" s="83"/>
      <c r="F5" s="83" t="s">
        <v>280</v>
      </c>
      <c r="G5" s="83" t="s">
        <v>315</v>
      </c>
      <c r="H5" s="3"/>
      <c r="J5" s="3"/>
      <c r="K5" s="3"/>
      <c r="L5" s="3"/>
      <c r="M5" s="3"/>
      <c r="N5" s="3"/>
      <c r="O5" s="3"/>
      <c r="P5" s="3"/>
      <c r="Q5" s="3"/>
    </row>
    <row r="6" spans="1:17" ht="16.399999999999999" customHeight="1" x14ac:dyDescent="0.25">
      <c r="B6" s="116" t="s">
        <v>208</v>
      </c>
      <c r="C6" s="205">
        <v>1.4955405753947346</v>
      </c>
      <c r="D6" s="205">
        <v>0.45565275727041005</v>
      </c>
      <c r="E6" s="205"/>
      <c r="F6" s="205">
        <v>1.3412606387862176</v>
      </c>
      <c r="G6" s="205">
        <v>0.56094112000472374</v>
      </c>
      <c r="J6" s="3"/>
      <c r="K6" s="3"/>
      <c r="L6" s="3"/>
      <c r="M6" s="3"/>
      <c r="N6" s="3"/>
      <c r="O6" s="3"/>
      <c r="P6" s="3"/>
      <c r="Q6" s="3"/>
    </row>
    <row r="7" spans="1:17" ht="16.399999999999999" customHeight="1" x14ac:dyDescent="0.25">
      <c r="B7" s="71" t="s">
        <v>191</v>
      </c>
      <c r="C7" s="205">
        <v>0.87060894454095583</v>
      </c>
      <c r="D7" s="205">
        <v>6.0910509530720759E-3</v>
      </c>
      <c r="E7" s="205"/>
      <c r="F7" s="205">
        <v>8.7626534824491911E-2</v>
      </c>
      <c r="G7" s="205">
        <v>6.4545637443575556E-3</v>
      </c>
      <c r="J7" s="3"/>
      <c r="K7" s="3"/>
      <c r="L7" s="3"/>
      <c r="M7" s="3"/>
      <c r="N7" s="3"/>
      <c r="O7" s="3"/>
      <c r="P7" s="3"/>
      <c r="Q7" s="3"/>
    </row>
    <row r="8" spans="1:17" ht="16.399999999999999" customHeight="1" x14ac:dyDescent="0.25">
      <c r="B8" s="116" t="s">
        <v>193</v>
      </c>
      <c r="C8" s="205">
        <v>31.426490664830776</v>
      </c>
      <c r="D8" s="205">
        <v>57.207416194896901</v>
      </c>
      <c r="E8" s="205"/>
      <c r="F8" s="205">
        <v>47.27279837056129</v>
      </c>
      <c r="G8" s="205">
        <v>54.903131246005856</v>
      </c>
      <c r="J8" s="3"/>
      <c r="K8" s="3"/>
      <c r="L8" s="3"/>
      <c r="M8" s="3"/>
      <c r="N8" s="3"/>
      <c r="O8" s="3"/>
      <c r="P8" s="3"/>
      <c r="Q8" s="3"/>
    </row>
    <row r="9" spans="1:17" ht="16.399999999999999" customHeight="1" x14ac:dyDescent="0.25">
      <c r="B9" s="116" t="s">
        <v>194</v>
      </c>
      <c r="C9" s="205">
        <v>0.30726390607526144</v>
      </c>
      <c r="D9" s="205">
        <v>1.3354016728917796E-2</v>
      </c>
      <c r="E9" s="205"/>
      <c r="F9" s="205">
        <v>7.409321667930456E-2</v>
      </c>
      <c r="G9" s="205">
        <v>2.9575526071003821E-3</v>
      </c>
      <c r="J9" s="3"/>
      <c r="K9" s="3"/>
      <c r="L9" s="3"/>
      <c r="M9" s="3"/>
      <c r="N9" s="3"/>
      <c r="O9" s="3"/>
      <c r="P9" s="3"/>
      <c r="Q9" s="3"/>
    </row>
    <row r="10" spans="1:17" ht="16.399999999999999" customHeight="1" x14ac:dyDescent="0.25">
      <c r="B10" s="71" t="s">
        <v>214</v>
      </c>
      <c r="C10" s="205">
        <v>8.6923068945872366</v>
      </c>
      <c r="D10" s="205">
        <v>2.6953985003196506</v>
      </c>
      <c r="E10" s="205"/>
      <c r="F10" s="205">
        <v>8.6523467385723372</v>
      </c>
      <c r="G10" s="205">
        <v>2.9124516687758049</v>
      </c>
      <c r="J10" s="3"/>
      <c r="K10" s="3"/>
      <c r="L10" s="3"/>
      <c r="M10" s="3"/>
      <c r="N10" s="3"/>
      <c r="O10" s="3"/>
      <c r="P10" s="3"/>
      <c r="Q10" s="3"/>
    </row>
    <row r="11" spans="1:17" ht="16.399999999999999" customHeight="1" x14ac:dyDescent="0.25">
      <c r="B11" s="71" t="s">
        <v>307</v>
      </c>
      <c r="C11" s="205">
        <v>4.5228176484894224E-2</v>
      </c>
      <c r="D11" s="205">
        <v>1.4063412617624049</v>
      </c>
      <c r="E11" s="205"/>
      <c r="F11" s="205">
        <v>6.6850511239794755E-2</v>
      </c>
      <c r="G11" s="205">
        <v>1.5236583608920247</v>
      </c>
      <c r="J11" s="3"/>
      <c r="K11" s="3"/>
      <c r="L11" s="3"/>
      <c r="M11" s="3"/>
      <c r="N11" s="3"/>
      <c r="O11" s="3"/>
      <c r="P11" s="3"/>
      <c r="Q11" s="3"/>
    </row>
    <row r="12" spans="1:17" ht="16.399999999999999" customHeight="1" x14ac:dyDescent="0.25">
      <c r="B12" s="71" t="s">
        <v>196</v>
      </c>
      <c r="C12" s="205">
        <v>1.3670149436972763</v>
      </c>
      <c r="D12" s="205">
        <v>2.7853956816002805</v>
      </c>
      <c r="E12" s="205"/>
      <c r="F12" s="205">
        <v>2.5896242293999436</v>
      </c>
      <c r="G12" s="205">
        <v>2.8811781741042055</v>
      </c>
      <c r="J12" s="3"/>
      <c r="K12" s="3"/>
      <c r="L12" s="3"/>
      <c r="M12" s="3"/>
      <c r="N12" s="3"/>
      <c r="O12" s="3"/>
      <c r="P12" s="3"/>
      <c r="Q12" s="3"/>
    </row>
    <row r="13" spans="1:17" ht="16.399999999999999" customHeight="1" x14ac:dyDescent="0.25">
      <c r="B13" s="71" t="s">
        <v>305</v>
      </c>
      <c r="C13" s="205">
        <v>13.800916405818512</v>
      </c>
      <c r="D13" s="205">
        <v>21.566944918145211</v>
      </c>
      <c r="E13" s="205"/>
      <c r="F13" s="205">
        <v>14.653829282972161</v>
      </c>
      <c r="G13" s="205">
        <v>21.914312947029238</v>
      </c>
      <c r="J13" s="3"/>
      <c r="K13" s="3"/>
      <c r="L13" s="3"/>
      <c r="M13" s="3"/>
      <c r="N13" s="3"/>
      <c r="O13" s="3"/>
      <c r="P13" s="3"/>
      <c r="Q13" s="3"/>
    </row>
    <row r="14" spans="1:17" ht="16.399999999999999" customHeight="1" x14ac:dyDescent="0.25">
      <c r="B14" s="71" t="s">
        <v>198</v>
      </c>
      <c r="C14" s="205">
        <v>1.3185752990596085</v>
      </c>
      <c r="D14" s="205">
        <v>0.11966714934381331</v>
      </c>
      <c r="E14" s="205"/>
      <c r="F14" s="205">
        <v>0.53993859001866784</v>
      </c>
      <c r="G14" s="205">
        <v>0.17607708954277285</v>
      </c>
      <c r="J14" s="3"/>
      <c r="K14" s="3"/>
      <c r="L14" s="3"/>
      <c r="M14" s="3"/>
      <c r="N14" s="3"/>
      <c r="O14" s="3"/>
      <c r="P14" s="3"/>
      <c r="Q14" s="3"/>
    </row>
    <row r="15" spans="1:17" ht="16.399999999999999" customHeight="1" x14ac:dyDescent="0.25">
      <c r="B15" s="71" t="s">
        <v>200</v>
      </c>
      <c r="C15" s="205">
        <v>4.61036360844576</v>
      </c>
      <c r="D15" s="205">
        <v>0.46038668685233824</v>
      </c>
      <c r="E15" s="205"/>
      <c r="F15" s="205">
        <v>0.97307277728850783</v>
      </c>
      <c r="G15" s="205">
        <v>0.49678696874010403</v>
      </c>
      <c r="J15" s="3"/>
      <c r="K15" s="3"/>
      <c r="L15" s="3"/>
      <c r="M15" s="3"/>
      <c r="N15" s="3"/>
      <c r="O15" s="3"/>
      <c r="P15" s="3"/>
      <c r="Q15" s="3"/>
    </row>
    <row r="16" spans="1:17" ht="16.399999999999999" customHeight="1" x14ac:dyDescent="0.25">
      <c r="B16" s="116" t="s">
        <v>201</v>
      </c>
      <c r="C16" s="205">
        <v>5.0089201873222615</v>
      </c>
      <c r="D16" s="205">
        <v>1.318560163822788</v>
      </c>
      <c r="E16" s="205"/>
      <c r="F16" s="205">
        <v>3.9427860273590647</v>
      </c>
      <c r="G16" s="205">
        <v>1.5089494611049976</v>
      </c>
      <c r="J16" s="3"/>
      <c r="K16" s="3"/>
      <c r="L16" s="3"/>
      <c r="M16" s="3"/>
      <c r="N16" s="3"/>
      <c r="O16" s="3"/>
      <c r="P16" s="3"/>
      <c r="Q16" s="3"/>
    </row>
    <row r="17" spans="2:17" ht="16.399999999999999" customHeight="1" x14ac:dyDescent="0.25">
      <c r="B17" s="71" t="s">
        <v>204</v>
      </c>
      <c r="C17" s="205">
        <v>3.3650499266212983</v>
      </c>
      <c r="D17" s="205">
        <v>1.5692481607373937E-2</v>
      </c>
      <c r="E17" s="205"/>
      <c r="F17" s="205">
        <v>0.37675669610220036</v>
      </c>
      <c r="G17" s="205">
        <v>1.1436395604380986E-2</v>
      </c>
      <c r="J17" s="3"/>
      <c r="K17" s="3"/>
      <c r="L17" s="3"/>
      <c r="M17" s="3"/>
      <c r="N17" s="3"/>
      <c r="O17" s="3"/>
      <c r="P17" s="3"/>
      <c r="Q17" s="3"/>
    </row>
    <row r="18" spans="2:17" ht="16.399999999999999" customHeight="1" x14ac:dyDescent="0.25">
      <c r="B18" s="71" t="s">
        <v>205</v>
      </c>
      <c r="C18" s="205">
        <v>4.8208151308322016</v>
      </c>
      <c r="D18" s="205">
        <v>2.6272791586148085</v>
      </c>
      <c r="E18" s="205"/>
      <c r="F18" s="205">
        <v>7.0443301177534696</v>
      </c>
      <c r="G18" s="205">
        <v>3.7874487577399258</v>
      </c>
      <c r="J18" s="3"/>
      <c r="K18" s="3"/>
      <c r="L18" s="3"/>
      <c r="M18" s="3"/>
      <c r="N18" s="3"/>
      <c r="O18" s="3"/>
      <c r="P18" s="3"/>
      <c r="Q18" s="3"/>
    </row>
    <row r="19" spans="2:17" ht="16.399999999999999" customHeight="1" x14ac:dyDescent="0.25">
      <c r="B19" s="71" t="s">
        <v>203</v>
      </c>
      <c r="C19" s="205">
        <v>0.53280263822108753</v>
      </c>
      <c r="D19" s="205">
        <v>7.773318776698711E-3</v>
      </c>
      <c r="E19" s="205"/>
      <c r="F19" s="205">
        <v>0.14029766499257026</v>
      </c>
      <c r="G19" s="205">
        <v>4.5727107026358261E-3</v>
      </c>
      <c r="J19" s="3"/>
      <c r="K19" s="3"/>
      <c r="L19" s="3"/>
      <c r="M19" s="3"/>
      <c r="N19" s="3"/>
      <c r="O19" s="3"/>
      <c r="P19" s="3"/>
      <c r="Q19" s="3"/>
    </row>
    <row r="20" spans="2:17" ht="16.399999999999999" customHeight="1" x14ac:dyDescent="0.25">
      <c r="B20" s="71" t="s">
        <v>206</v>
      </c>
      <c r="C20" s="205">
        <v>0.45837017322190876</v>
      </c>
      <c r="D20" s="205">
        <v>6.0743055272664069E-2</v>
      </c>
      <c r="E20" s="205"/>
      <c r="F20" s="205">
        <v>9.0380803090220993E-2</v>
      </c>
      <c r="G20" s="205">
        <v>6.2061654059846059E-2</v>
      </c>
      <c r="J20" s="3"/>
      <c r="K20" s="3"/>
      <c r="L20" s="3"/>
      <c r="M20" s="3"/>
      <c r="N20" s="3"/>
      <c r="O20" s="3"/>
      <c r="P20" s="3"/>
      <c r="Q20" s="3"/>
    </row>
    <row r="21" spans="2:17" ht="16.399999999999999" customHeight="1" x14ac:dyDescent="0.25">
      <c r="B21" s="71" t="s">
        <v>207</v>
      </c>
      <c r="C21" s="205">
        <v>14.807611313333247</v>
      </c>
      <c r="D21" s="205">
        <v>7.7729158359933379</v>
      </c>
      <c r="E21" s="205"/>
      <c r="F21" s="205">
        <v>7.4227869794517982</v>
      </c>
      <c r="G21" s="205">
        <v>7.5148219224140096</v>
      </c>
      <c r="J21" s="3"/>
      <c r="K21" s="3"/>
      <c r="L21" s="3"/>
      <c r="M21" s="3"/>
      <c r="N21" s="3"/>
      <c r="O21" s="3"/>
      <c r="P21" s="3"/>
      <c r="Q21" s="3"/>
    </row>
    <row r="22" spans="2:17" ht="16.399999999999999" customHeight="1" x14ac:dyDescent="0.25">
      <c r="B22" s="71" t="s">
        <v>210</v>
      </c>
      <c r="C22" s="205">
        <v>1.5289933686527926</v>
      </c>
      <c r="D22" s="205">
        <v>0.37113666088652808</v>
      </c>
      <c r="E22" s="205"/>
      <c r="F22" s="205">
        <v>0.43374624688444652</v>
      </c>
      <c r="G22" s="205">
        <v>0.39131342154845672</v>
      </c>
      <c r="J22" s="3"/>
      <c r="K22" s="3"/>
      <c r="L22" s="3"/>
      <c r="M22" s="3"/>
      <c r="N22" s="3"/>
      <c r="O22" s="3"/>
      <c r="P22" s="3"/>
      <c r="Q22" s="3"/>
    </row>
    <row r="23" spans="2:17" ht="16.399999999999999" customHeight="1" x14ac:dyDescent="0.25">
      <c r="B23" s="71" t="s">
        <v>212</v>
      </c>
      <c r="C23" s="205">
        <v>0.49021723240357989</v>
      </c>
      <c r="D23" s="205">
        <v>2.6859998377881833E-2</v>
      </c>
      <c r="E23" s="205"/>
      <c r="F23" s="205">
        <v>0.29229246928650854</v>
      </c>
      <c r="G23" s="205">
        <v>4.0842848012738443E-2</v>
      </c>
      <c r="J23" s="3"/>
      <c r="K23" s="3"/>
      <c r="L23" s="3"/>
      <c r="M23" s="3"/>
      <c r="N23" s="3"/>
      <c r="O23" s="3"/>
      <c r="P23" s="3"/>
      <c r="Q23" s="3"/>
    </row>
    <row r="24" spans="2:17" ht="16.399999999999999" customHeight="1" x14ac:dyDescent="0.25">
      <c r="B24" s="116" t="s">
        <v>306</v>
      </c>
      <c r="C24" s="205">
        <v>0.77847995190826447</v>
      </c>
      <c r="D24" s="205">
        <v>0.11043946964479634</v>
      </c>
      <c r="E24" s="205"/>
      <c r="F24" s="205">
        <v>0.18433195393231303</v>
      </c>
      <c r="G24" s="205">
        <v>0.17555325651032741</v>
      </c>
      <c r="J24" s="3"/>
      <c r="K24" s="3"/>
      <c r="L24" s="3"/>
      <c r="M24" s="3"/>
      <c r="N24" s="3"/>
      <c r="O24" s="3"/>
      <c r="P24" s="3"/>
      <c r="Q24" s="3"/>
    </row>
    <row r="25" spans="2:17" ht="16.399999999999999" customHeight="1" x14ac:dyDescent="0.25">
      <c r="B25" s="138" t="s">
        <v>316</v>
      </c>
      <c r="C25" s="203">
        <v>95.72556934145166</v>
      </c>
      <c r="D25" s="203">
        <v>99.028048360869832</v>
      </c>
      <c r="E25" s="203"/>
      <c r="F25" s="203">
        <v>96.179149849195312</v>
      </c>
      <c r="G25" s="203">
        <v>98.874950119143463</v>
      </c>
      <c r="I25" s="11"/>
      <c r="J25" s="3"/>
      <c r="K25" s="3"/>
      <c r="L25" s="3"/>
      <c r="M25" s="3"/>
      <c r="N25" s="3"/>
      <c r="O25" s="3"/>
      <c r="P25" s="3"/>
      <c r="Q25" s="3"/>
    </row>
    <row r="26" spans="2:17" ht="16.399999999999999" customHeight="1" x14ac:dyDescent="0.25">
      <c r="B26" s="71" t="s">
        <v>190</v>
      </c>
      <c r="C26" s="205">
        <v>0.90198766461701396</v>
      </c>
      <c r="D26" s="205">
        <v>0.17817834966991944</v>
      </c>
      <c r="E26" s="205"/>
      <c r="F26" s="205">
        <v>0.46798758199048585</v>
      </c>
      <c r="G26" s="205">
        <v>0.18194560455917611</v>
      </c>
      <c r="I26" s="11"/>
      <c r="J26" s="3"/>
      <c r="K26" s="3"/>
      <c r="L26" s="3"/>
      <c r="M26" s="3"/>
      <c r="N26" s="3"/>
      <c r="O26" s="3"/>
      <c r="P26" s="3"/>
      <c r="Q26" s="3"/>
    </row>
    <row r="27" spans="2:17" ht="16.399999999999999" customHeight="1" x14ac:dyDescent="0.25">
      <c r="B27" s="116" t="s">
        <v>192</v>
      </c>
      <c r="C27" s="205">
        <v>0.3692184791891846</v>
      </c>
      <c r="D27" s="205">
        <v>0.47685220171666137</v>
      </c>
      <c r="E27" s="205"/>
      <c r="F27" s="205">
        <v>0.28637589301197935</v>
      </c>
      <c r="G27" s="205">
        <v>0.57085091937397647</v>
      </c>
      <c r="I27" s="11"/>
      <c r="J27" s="3"/>
      <c r="K27" s="3"/>
      <c r="L27" s="3"/>
      <c r="M27" s="3"/>
      <c r="N27" s="3"/>
      <c r="O27" s="3"/>
      <c r="P27" s="3"/>
      <c r="Q27" s="3"/>
    </row>
    <row r="28" spans="2:17" ht="16.399999999999999" customHeight="1" x14ac:dyDescent="0.25">
      <c r="B28" s="116" t="s">
        <v>202</v>
      </c>
      <c r="C28" s="205">
        <v>0.17803576571938393</v>
      </c>
      <c r="D28" s="205">
        <v>6.2518640205598275E-3</v>
      </c>
      <c r="E28" s="205"/>
      <c r="F28" s="205">
        <v>7.3379147128930358E-2</v>
      </c>
      <c r="G28" s="205">
        <v>6.3888924308680411E-3</v>
      </c>
      <c r="I28" s="11"/>
      <c r="J28" s="3"/>
      <c r="K28" s="3"/>
      <c r="L28" s="3"/>
      <c r="M28" s="3"/>
      <c r="N28" s="3"/>
      <c r="O28" s="3"/>
      <c r="P28" s="3"/>
      <c r="Q28" s="3"/>
    </row>
    <row r="29" spans="2:17" ht="16.399999999999999" customHeight="1" x14ac:dyDescent="0.25">
      <c r="B29" s="71" t="s">
        <v>209</v>
      </c>
      <c r="C29" s="205">
        <v>2.3593920556975627</v>
      </c>
      <c r="D29" s="205">
        <v>0.29068833611327827</v>
      </c>
      <c r="E29" s="205"/>
      <c r="F29" s="205">
        <v>2.8339040222517675</v>
      </c>
      <c r="G29" s="205">
        <v>0.34271021746739294</v>
      </c>
      <c r="J29" s="3"/>
      <c r="K29" s="3"/>
      <c r="L29" s="3"/>
      <c r="M29" s="3"/>
      <c r="N29" s="3"/>
      <c r="O29" s="3"/>
      <c r="P29" s="3"/>
      <c r="Q29" s="3"/>
    </row>
    <row r="30" spans="2:17" ht="16.399999999999999" customHeight="1" x14ac:dyDescent="0.25">
      <c r="B30" s="71" t="s">
        <v>211</v>
      </c>
      <c r="C30" s="205">
        <v>0.46579669332519763</v>
      </c>
      <c r="D30" s="205">
        <v>1.9980887609872367E-2</v>
      </c>
      <c r="E30" s="205"/>
      <c r="F30" s="205">
        <v>0.15920350642152545</v>
      </c>
      <c r="G30" s="205">
        <v>2.3154247025243491E-2</v>
      </c>
      <c r="J30" s="3"/>
      <c r="K30" s="3"/>
      <c r="L30" s="3"/>
      <c r="M30" s="3"/>
      <c r="N30" s="3"/>
      <c r="O30" s="3"/>
      <c r="P30" s="3"/>
      <c r="Q30" s="3"/>
    </row>
    <row r="31" spans="2:17" ht="16.399999999999999" customHeight="1" x14ac:dyDescent="0.25">
      <c r="B31" s="138" t="s">
        <v>317</v>
      </c>
      <c r="C31" s="203">
        <v>4.2744306585483427</v>
      </c>
      <c r="D31" s="203">
        <v>0.97195163913029115</v>
      </c>
      <c r="E31" s="203"/>
      <c r="F31" s="203">
        <v>3.8208501508046879</v>
      </c>
      <c r="G31" s="203">
        <v>1.1250498808566571</v>
      </c>
      <c r="J31" s="3"/>
      <c r="K31" s="3"/>
      <c r="L31" s="3"/>
      <c r="M31" s="3"/>
      <c r="N31" s="3"/>
      <c r="O31" s="3"/>
      <c r="P31" s="3"/>
      <c r="Q31" s="3"/>
    </row>
    <row r="32" spans="2:17" ht="20.149999999999999" customHeight="1" x14ac:dyDescent="0.25">
      <c r="B32" s="201" t="s">
        <v>153</v>
      </c>
      <c r="C32" s="189">
        <v>100</v>
      </c>
      <c r="D32" s="189">
        <v>100</v>
      </c>
      <c r="E32" s="189"/>
      <c r="F32" s="189">
        <v>100</v>
      </c>
      <c r="G32" s="189">
        <v>100</v>
      </c>
      <c r="J32" s="3"/>
      <c r="K32" s="3"/>
      <c r="L32" s="3"/>
      <c r="M32" s="3"/>
      <c r="N32" s="3"/>
      <c r="O32" s="3"/>
      <c r="P32" s="3"/>
      <c r="Q32" s="3"/>
    </row>
    <row r="33" spans="1:7" ht="16.399999999999999" customHeight="1" x14ac:dyDescent="0.25"/>
    <row r="34" spans="1:7" s="21" customFormat="1" ht="11.15" customHeight="1" x14ac:dyDescent="0.25">
      <c r="A34" s="20" t="s">
        <v>299</v>
      </c>
    </row>
    <row r="35" spans="1:7" s="21" customFormat="1" ht="11.15" customHeight="1" x14ac:dyDescent="0.25">
      <c r="A35" s="20" t="s">
        <v>444</v>
      </c>
    </row>
    <row r="36" spans="1:7" s="21" customFormat="1" ht="54.65" customHeight="1" x14ac:dyDescent="0.25">
      <c r="A36" s="19" t="s">
        <v>66</v>
      </c>
      <c r="B36" s="237" t="s">
        <v>318</v>
      </c>
      <c r="C36" s="237"/>
      <c r="D36" s="237"/>
      <c r="E36" s="237"/>
      <c r="F36" s="237"/>
      <c r="G36" s="237"/>
    </row>
    <row r="37" spans="1:7" s="21" customFormat="1" ht="11.15" customHeight="1" x14ac:dyDescent="0.25">
      <c r="A37" s="19" t="s">
        <v>68</v>
      </c>
      <c r="B37" s="22" t="s">
        <v>309</v>
      </c>
    </row>
    <row r="38" spans="1:7" s="21" customFormat="1" ht="11.15" customHeight="1" x14ac:dyDescent="0.25">
      <c r="C38" s="25"/>
      <c r="D38" s="25"/>
      <c r="E38" s="25"/>
      <c r="F38" s="25"/>
      <c r="G38" s="25"/>
    </row>
    <row r="39" spans="1:7" s="21" customFormat="1" ht="11.15" customHeight="1" x14ac:dyDescent="0.25">
      <c r="C39" s="25"/>
      <c r="D39" s="25"/>
      <c r="E39" s="25"/>
      <c r="F39" s="25"/>
      <c r="G39" s="25"/>
    </row>
    <row r="40" spans="1:7" s="21" customFormat="1" ht="11.15" customHeight="1" x14ac:dyDescent="0.25"/>
    <row r="41" spans="1:7" ht="16.399999999999999" customHeight="1" x14ac:dyDescent="0.25"/>
    <row r="42" spans="1:7" ht="16.399999999999999" customHeight="1" x14ac:dyDescent="0.25"/>
    <row r="43" spans="1:7" ht="16.399999999999999" customHeight="1" x14ac:dyDescent="0.25"/>
    <row r="44" spans="1:7" ht="16.399999999999999" customHeight="1" x14ac:dyDescent="0.25"/>
    <row r="45" spans="1:7" ht="16.399999999999999" customHeight="1" x14ac:dyDescent="0.25"/>
    <row r="46" spans="1:7" ht="16.399999999999999" customHeight="1" x14ac:dyDescent="0.25"/>
    <row r="47" spans="1:7" ht="16.399999999999999" customHeight="1" x14ac:dyDescent="0.25"/>
    <row r="48" spans="1:7"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row r="84" ht="16.399999999999999" customHeight="1" x14ac:dyDescent="0.25"/>
    <row r="85" ht="16.399999999999999" customHeight="1" x14ac:dyDescent="0.25"/>
    <row r="86" ht="16.399999999999999" customHeight="1" x14ac:dyDescent="0.25"/>
    <row r="87" ht="16.399999999999999" customHeight="1" x14ac:dyDescent="0.25"/>
    <row r="88" ht="16.399999999999999" customHeight="1" x14ac:dyDescent="0.25"/>
  </sheetData>
  <sortState xmlns:xlrd2="http://schemas.microsoft.com/office/spreadsheetml/2017/richdata2" ref="B22:G27">
    <sortCondition ref="B22:B27"/>
  </sortState>
  <mergeCells count="3">
    <mergeCell ref="B2:G2"/>
    <mergeCell ref="B4:B5"/>
    <mergeCell ref="B36:G36"/>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R88"/>
  <sheetViews>
    <sheetView showGridLines="0" zoomScaleNormal="100" workbookViewId="0"/>
  </sheetViews>
  <sheetFormatPr defaultColWidth="8.54296875" defaultRowHeight="11" x14ac:dyDescent="0.25"/>
  <cols>
    <col min="1" max="1" width="2.54296875" style="1" customWidth="1"/>
    <col min="2" max="2" width="5.453125" style="1" customWidth="1"/>
    <col min="3" max="3" width="14.453125" style="1" customWidth="1"/>
    <col min="4" max="4" width="15.453125" style="1" customWidth="1"/>
    <col min="5" max="5" width="1.54296875" style="1" customWidth="1"/>
    <col min="6" max="9" width="10.54296875" style="1" customWidth="1"/>
    <col min="10" max="13" width="8.54296875" style="1"/>
    <col min="14" max="14" width="10.453125" style="1" bestFit="1" customWidth="1"/>
    <col min="15" max="15" width="9" style="1" bestFit="1" customWidth="1"/>
    <col min="16" max="16" width="9.54296875" style="12" bestFit="1" customWidth="1"/>
    <col min="17" max="17" width="9.81640625" style="1" bestFit="1" customWidth="1"/>
    <col min="18" max="18" width="9.453125" style="12" bestFit="1" customWidth="1"/>
    <col min="19" max="16384" width="8.54296875" style="1"/>
  </cols>
  <sheetData>
    <row r="1" spans="1:18" ht="16.399999999999999" customHeight="1" x14ac:dyDescent="0.25">
      <c r="A1" s="68"/>
      <c r="B1" s="74" t="s">
        <v>319</v>
      </c>
      <c r="C1" s="113"/>
      <c r="D1" s="68"/>
      <c r="E1" s="68"/>
      <c r="F1" s="113"/>
      <c r="G1" s="68"/>
      <c r="H1" s="113"/>
      <c r="I1" s="68"/>
    </row>
    <row r="2" spans="1:18" ht="30" customHeight="1" x14ac:dyDescent="0.25">
      <c r="A2" s="68"/>
      <c r="B2" s="238" t="s">
        <v>320</v>
      </c>
      <c r="C2" s="238"/>
      <c r="D2" s="238"/>
      <c r="E2" s="238"/>
      <c r="F2" s="238"/>
      <c r="G2" s="238"/>
      <c r="H2" s="238"/>
      <c r="I2" s="238"/>
    </row>
    <row r="3" spans="1:18" ht="16.399999999999999" customHeight="1" x14ac:dyDescent="0.25">
      <c r="N3" s="12"/>
      <c r="O3" s="12"/>
    </row>
    <row r="4" spans="1:18" ht="30" customHeight="1" x14ac:dyDescent="0.25">
      <c r="B4" s="252" t="s">
        <v>164</v>
      </c>
      <c r="C4" s="83" t="s">
        <v>321</v>
      </c>
      <c r="D4" s="83"/>
      <c r="E4" s="151"/>
      <c r="F4" s="83" t="s">
        <v>322</v>
      </c>
      <c r="G4" s="83"/>
      <c r="H4" s="206"/>
      <c r="I4" s="83"/>
      <c r="N4" s="12"/>
      <c r="O4" s="12"/>
    </row>
    <row r="5" spans="1:18" ht="40.4" customHeight="1" x14ac:dyDescent="0.25">
      <c r="B5" s="241"/>
      <c r="C5" s="76" t="s">
        <v>323</v>
      </c>
      <c r="D5" s="83" t="s">
        <v>324</v>
      </c>
      <c r="E5" s="83"/>
      <c r="F5" s="76" t="s">
        <v>228</v>
      </c>
      <c r="G5" s="76" t="s">
        <v>325</v>
      </c>
      <c r="H5" s="76" t="s">
        <v>326</v>
      </c>
      <c r="I5" s="76" t="s">
        <v>327</v>
      </c>
    </row>
    <row r="6" spans="1:18" ht="16.399999999999999" customHeight="1" x14ac:dyDescent="0.25">
      <c r="B6" s="85">
        <v>1999</v>
      </c>
      <c r="C6" s="207">
        <v>181433</v>
      </c>
      <c r="D6" s="97">
        <v>4208412</v>
      </c>
      <c r="E6" s="97"/>
      <c r="F6" s="146">
        <v>66.2</v>
      </c>
      <c r="G6" s="149">
        <v>21</v>
      </c>
      <c r="H6" s="146">
        <v>9.1</v>
      </c>
      <c r="I6" s="149">
        <v>3.7</v>
      </c>
    </row>
    <row r="7" spans="1:18" ht="16.399999999999999" customHeight="1" x14ac:dyDescent="0.25">
      <c r="B7" s="85">
        <v>2000</v>
      </c>
      <c r="C7" s="87">
        <v>230844</v>
      </c>
      <c r="D7" s="97">
        <v>5081423</v>
      </c>
      <c r="E7" s="97"/>
      <c r="F7" s="149">
        <v>61.8</v>
      </c>
      <c r="G7" s="149">
        <v>27</v>
      </c>
      <c r="H7" s="149">
        <v>7.9</v>
      </c>
      <c r="I7" s="149">
        <v>3.3</v>
      </c>
    </row>
    <row r="8" spans="1:18" ht="16.399999999999999" customHeight="1" x14ac:dyDescent="0.25">
      <c r="B8" s="85">
        <v>2005</v>
      </c>
      <c r="C8" s="87">
        <v>591950</v>
      </c>
      <c r="D8" s="97">
        <v>10041009</v>
      </c>
      <c r="E8" s="97"/>
      <c r="F8" s="149">
        <v>57.3</v>
      </c>
      <c r="G8" s="149">
        <v>34.1</v>
      </c>
      <c r="H8" s="149">
        <v>6.3</v>
      </c>
      <c r="I8" s="149">
        <v>1.8</v>
      </c>
      <c r="P8" s="1"/>
      <c r="R8" s="231"/>
    </row>
    <row r="9" spans="1:18" ht="16.399999999999999" customHeight="1" x14ac:dyDescent="0.25">
      <c r="B9" s="85">
        <v>2010</v>
      </c>
      <c r="C9" s="87">
        <v>1167274</v>
      </c>
      <c r="D9" s="97">
        <v>15974406</v>
      </c>
      <c r="E9" s="97"/>
      <c r="F9" s="149">
        <v>49.4</v>
      </c>
      <c r="G9" s="149">
        <v>43.4</v>
      </c>
      <c r="H9" s="149">
        <v>5.8</v>
      </c>
      <c r="I9" s="149">
        <v>1.1000000000000001</v>
      </c>
      <c r="P9" s="1"/>
      <c r="R9" s="231"/>
    </row>
    <row r="10" spans="1:18" ht="16.399999999999999" customHeight="1" x14ac:dyDescent="0.25">
      <c r="B10" s="85">
        <v>2015</v>
      </c>
      <c r="C10" s="87">
        <v>1939706.46568821</v>
      </c>
      <c r="D10" s="97">
        <v>24224514.08171</v>
      </c>
      <c r="E10" s="97"/>
      <c r="F10" s="149">
        <v>48</v>
      </c>
      <c r="G10" s="149">
        <v>46.3</v>
      </c>
      <c r="H10" s="149">
        <v>4.8</v>
      </c>
      <c r="I10" s="149">
        <v>0.6</v>
      </c>
      <c r="P10" s="1"/>
      <c r="R10" s="231"/>
    </row>
    <row r="11" spans="1:18" ht="16.399999999999999" customHeight="1" x14ac:dyDescent="0.25">
      <c r="B11" s="85">
        <v>2020</v>
      </c>
      <c r="C11" s="87">
        <v>3104950.5</v>
      </c>
      <c r="D11" s="97">
        <v>37730693.07</v>
      </c>
      <c r="E11" s="97"/>
      <c r="F11" s="149">
        <v>45.3</v>
      </c>
      <c r="G11" s="149">
        <v>49.4</v>
      </c>
      <c r="H11" s="149">
        <v>4.8</v>
      </c>
      <c r="I11" s="149">
        <v>0.3</v>
      </c>
      <c r="P11" s="1"/>
      <c r="R11" s="231"/>
    </row>
    <row r="12" spans="1:18" ht="16.399999999999999" customHeight="1" x14ac:dyDescent="0.25">
      <c r="B12" s="85">
        <v>2021</v>
      </c>
      <c r="C12" s="87">
        <v>3570720.1</v>
      </c>
      <c r="D12" s="97">
        <v>42031342.899999999</v>
      </c>
      <c r="E12" s="97"/>
      <c r="F12" s="149">
        <v>45.3</v>
      </c>
      <c r="G12" s="149">
        <v>49.7</v>
      </c>
      <c r="H12" s="149">
        <v>4.5</v>
      </c>
      <c r="I12" s="149">
        <v>0.3</v>
      </c>
    </row>
    <row r="13" spans="1:18" ht="16.399999999999999" customHeight="1" x14ac:dyDescent="0.25">
      <c r="B13" s="85">
        <v>2022</v>
      </c>
      <c r="C13" s="87">
        <v>4028662.4203821658</v>
      </c>
      <c r="D13" s="97">
        <v>44804936.305732489</v>
      </c>
      <c r="E13" s="97"/>
      <c r="F13" s="149">
        <v>44.4</v>
      </c>
      <c r="G13" s="149">
        <v>50.8</v>
      </c>
      <c r="H13" s="149">
        <v>4.4000000000000004</v>
      </c>
      <c r="I13" s="149">
        <v>0.3</v>
      </c>
    </row>
    <row r="14" spans="1:18" ht="16.399999999999999" customHeight="1" x14ac:dyDescent="0.25">
      <c r="R14" s="231"/>
    </row>
    <row r="15" spans="1:18" s="21" customFormat="1" ht="11.15" customHeight="1" x14ac:dyDescent="0.25">
      <c r="A15" s="20" t="s">
        <v>328</v>
      </c>
      <c r="P15" s="26"/>
      <c r="R15" s="231"/>
    </row>
    <row r="16" spans="1:18" s="21" customFormat="1" ht="11.15" customHeight="1" x14ac:dyDescent="0.25">
      <c r="A16" s="20" t="s">
        <v>444</v>
      </c>
      <c r="P16" s="26"/>
      <c r="R16" s="231"/>
    </row>
    <row r="17" spans="1:18" s="21" customFormat="1" ht="22.75" customHeight="1" x14ac:dyDescent="0.25">
      <c r="A17" s="19" t="s">
        <v>66</v>
      </c>
      <c r="B17" s="237" t="s">
        <v>329</v>
      </c>
      <c r="C17" s="237"/>
      <c r="D17" s="237"/>
      <c r="E17" s="237"/>
      <c r="F17" s="237"/>
      <c r="G17" s="237"/>
      <c r="H17" s="237"/>
      <c r="I17" s="237"/>
      <c r="P17" s="26"/>
      <c r="R17" s="231"/>
    </row>
    <row r="18" spans="1:18" s="21" customFormat="1" ht="11.15" customHeight="1" x14ac:dyDescent="0.25">
      <c r="A18" s="19" t="s">
        <v>68</v>
      </c>
      <c r="B18" s="22" t="s">
        <v>330</v>
      </c>
      <c r="P18" s="26"/>
      <c r="R18" s="26"/>
    </row>
    <row r="19" spans="1:18" s="21" customFormat="1" ht="11.15" customHeight="1" x14ac:dyDescent="0.25">
      <c r="A19" s="19" t="s">
        <v>69</v>
      </c>
      <c r="B19" s="22" t="s">
        <v>441</v>
      </c>
      <c r="C19" s="40"/>
      <c r="D19" s="40"/>
      <c r="E19" s="40"/>
      <c r="F19" s="40"/>
      <c r="P19" s="26"/>
      <c r="R19" s="26"/>
    </row>
    <row r="20" spans="1:18" s="21" customFormat="1" ht="11.15" customHeight="1" x14ac:dyDescent="0.25">
      <c r="A20" s="19" t="s">
        <v>71</v>
      </c>
      <c r="B20" s="22" t="s">
        <v>442</v>
      </c>
      <c r="C20" s="40"/>
      <c r="D20" s="40"/>
      <c r="E20" s="40"/>
      <c r="F20" s="40"/>
      <c r="P20" s="26"/>
      <c r="R20" s="26"/>
    </row>
    <row r="21" spans="1:18" s="21" customFormat="1" ht="11.15" customHeight="1" x14ac:dyDescent="0.25">
      <c r="P21" s="26"/>
      <c r="R21" s="26"/>
    </row>
    <row r="22" spans="1:18" s="21" customFormat="1" ht="11.15" customHeight="1" x14ac:dyDescent="0.25">
      <c r="P22" s="26"/>
      <c r="R22" s="26"/>
    </row>
    <row r="23" spans="1:18" s="21" customFormat="1" ht="11.15" customHeight="1" x14ac:dyDescent="0.25">
      <c r="P23" s="26"/>
      <c r="R23" s="26"/>
    </row>
    <row r="24" spans="1:18" ht="16.399999999999999" customHeight="1" x14ac:dyDescent="0.25"/>
    <row r="25" spans="1:18" ht="25.75" customHeight="1" x14ac:dyDescent="0.25"/>
    <row r="26" spans="1:18" ht="16.399999999999999" customHeight="1" x14ac:dyDescent="0.25">
      <c r="C26" s="12"/>
    </row>
    <row r="27" spans="1:18" ht="16.399999999999999" customHeight="1" x14ac:dyDescent="0.25"/>
    <row r="28" spans="1:18" ht="16.399999999999999" customHeight="1" x14ac:dyDescent="0.25"/>
    <row r="29" spans="1:18" ht="16.399999999999999" customHeight="1" x14ac:dyDescent="0.25">
      <c r="C29" s="12"/>
    </row>
    <row r="30" spans="1:18" ht="16.399999999999999" customHeight="1" x14ac:dyDescent="0.25">
      <c r="C30" s="12"/>
    </row>
    <row r="31" spans="1:18" ht="16.399999999999999" customHeight="1" x14ac:dyDescent="0.25"/>
    <row r="32" spans="1:18"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row r="46" ht="16.399999999999999" customHeight="1" x14ac:dyDescent="0.25"/>
    <row r="47" ht="16.399999999999999" customHeight="1" x14ac:dyDescent="0.25"/>
    <row r="48"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row r="84" ht="16.399999999999999" customHeight="1" x14ac:dyDescent="0.25"/>
    <row r="85" ht="16.399999999999999" customHeight="1" x14ac:dyDescent="0.25"/>
    <row r="86" ht="16.399999999999999" customHeight="1" x14ac:dyDescent="0.25"/>
    <row r="87" ht="16.399999999999999" customHeight="1" x14ac:dyDescent="0.25"/>
    <row r="88" ht="16.399999999999999" customHeight="1" x14ac:dyDescent="0.25"/>
  </sheetData>
  <mergeCells count="3">
    <mergeCell ref="B17:I17"/>
    <mergeCell ref="B2:I2"/>
    <mergeCell ref="B4:B5"/>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D1E43-F60D-4CEC-8E13-43BB74DFED25}">
  <dimension ref="A1:J75"/>
  <sheetViews>
    <sheetView showGridLines="0" zoomScaleNormal="100" workbookViewId="0"/>
  </sheetViews>
  <sheetFormatPr defaultColWidth="9.1796875" defaultRowHeight="12.5" x14ac:dyDescent="0.25"/>
  <cols>
    <col min="1" max="3" width="2.54296875" style="210" customWidth="1"/>
    <col min="4" max="4" width="36.1796875" style="210" customWidth="1"/>
    <col min="5" max="5" width="40.54296875" style="210" customWidth="1"/>
    <col min="6" max="6" width="4" style="210" customWidth="1"/>
    <col min="7" max="16384" width="9.1796875" style="210"/>
  </cols>
  <sheetData>
    <row r="1" spans="1:10" ht="14.5" x14ac:dyDescent="0.35">
      <c r="A1" s="209"/>
    </row>
    <row r="2" spans="1:10" ht="20.149999999999999" customHeight="1" x14ac:dyDescent="0.25">
      <c r="A2" s="211" t="s">
        <v>331</v>
      </c>
    </row>
    <row r="3" spans="1:10" ht="16" customHeight="1" x14ac:dyDescent="0.25"/>
    <row r="4" spans="1:10" ht="20.149999999999999" customHeight="1" x14ac:dyDescent="0.25">
      <c r="A4" s="212" t="s">
        <v>332</v>
      </c>
      <c r="B4" s="213"/>
      <c r="C4" s="213"/>
      <c r="D4" s="213"/>
      <c r="E4" s="213"/>
    </row>
    <row r="5" spans="1:10" ht="78" customHeight="1" x14ac:dyDescent="0.25">
      <c r="A5" s="258" t="s">
        <v>333</v>
      </c>
      <c r="B5" s="258"/>
      <c r="C5" s="258"/>
      <c r="D5" s="258"/>
      <c r="E5" s="258"/>
      <c r="F5" s="214"/>
      <c r="G5" s="214"/>
      <c r="H5" s="214"/>
      <c r="I5" s="214"/>
      <c r="J5" s="214"/>
    </row>
    <row r="6" spans="1:10" ht="16" customHeight="1" x14ac:dyDescent="0.25">
      <c r="A6" s="215"/>
      <c r="B6" s="215"/>
      <c r="C6" s="215"/>
      <c r="D6" s="215"/>
      <c r="E6" s="215"/>
      <c r="F6" s="214"/>
      <c r="G6" s="214"/>
      <c r="H6" s="214"/>
      <c r="I6" s="214"/>
      <c r="J6" s="214"/>
    </row>
    <row r="7" spans="1:10" ht="20.149999999999999" customHeight="1" x14ac:dyDescent="0.25">
      <c r="A7" s="259" t="s">
        <v>334</v>
      </c>
      <c r="B7" s="259"/>
      <c r="C7" s="259"/>
      <c r="D7" s="259"/>
      <c r="E7" s="259"/>
    </row>
    <row r="8" spans="1:10" ht="44.15" customHeight="1" x14ac:dyDescent="0.25">
      <c r="A8" s="258" t="s">
        <v>335</v>
      </c>
      <c r="B8" s="258"/>
      <c r="C8" s="258"/>
      <c r="D8" s="258"/>
      <c r="E8" s="258"/>
      <c r="F8" s="214"/>
      <c r="G8" s="214"/>
      <c r="H8" s="214"/>
      <c r="I8" s="214"/>
      <c r="J8" s="214"/>
    </row>
    <row r="9" spans="1:10" ht="28" customHeight="1" x14ac:dyDescent="0.25">
      <c r="A9" s="213"/>
      <c r="B9" s="258" t="s">
        <v>336</v>
      </c>
      <c r="C9" s="258"/>
      <c r="D9" s="258"/>
      <c r="E9" s="258"/>
      <c r="F9" s="214"/>
      <c r="G9" s="214"/>
      <c r="H9" s="214"/>
      <c r="I9" s="214"/>
      <c r="J9" s="214"/>
    </row>
    <row r="10" spans="1:10" ht="16" customHeight="1" x14ac:dyDescent="0.25">
      <c r="A10" s="213"/>
      <c r="B10" s="213" t="s">
        <v>337</v>
      </c>
      <c r="C10" s="215"/>
      <c r="D10" s="215"/>
      <c r="E10" s="215"/>
      <c r="F10" s="214"/>
      <c r="G10" s="214"/>
      <c r="H10" s="214"/>
      <c r="I10" s="214"/>
      <c r="J10" s="214"/>
    </row>
    <row r="11" spans="1:10" ht="16" customHeight="1" x14ac:dyDescent="0.25">
      <c r="A11" s="213"/>
      <c r="B11" s="213" t="s">
        <v>338</v>
      </c>
      <c r="C11" s="215"/>
      <c r="D11" s="215"/>
      <c r="E11" s="215"/>
      <c r="F11" s="214"/>
      <c r="G11" s="214"/>
      <c r="H11" s="214"/>
      <c r="I11" s="214"/>
      <c r="J11" s="214"/>
    </row>
    <row r="12" spans="1:10" ht="16" customHeight="1" x14ac:dyDescent="0.25">
      <c r="A12" s="213"/>
      <c r="B12" s="213" t="s">
        <v>339</v>
      </c>
      <c r="C12" s="215"/>
      <c r="D12" s="215"/>
      <c r="E12" s="215"/>
      <c r="F12" s="214"/>
      <c r="G12" s="214"/>
      <c r="H12" s="214"/>
      <c r="I12" s="214"/>
      <c r="J12" s="214"/>
    </row>
    <row r="13" spans="1:10" ht="16" customHeight="1" x14ac:dyDescent="0.25">
      <c r="A13" s="213"/>
      <c r="B13" s="213" t="s">
        <v>340</v>
      </c>
      <c r="C13" s="215"/>
      <c r="D13" s="215"/>
      <c r="E13" s="215"/>
      <c r="F13" s="214"/>
      <c r="G13" s="214"/>
      <c r="H13" s="214"/>
      <c r="I13" s="214"/>
      <c r="J13" s="214"/>
    </row>
    <row r="14" spans="1:10" ht="16" customHeight="1" x14ac:dyDescent="0.25">
      <c r="A14" s="213"/>
      <c r="B14" s="258" t="s">
        <v>341</v>
      </c>
      <c r="C14" s="258"/>
      <c r="D14" s="258"/>
      <c r="E14" s="258"/>
      <c r="F14" s="214"/>
      <c r="G14" s="214"/>
      <c r="H14" s="214"/>
      <c r="I14" s="214"/>
      <c r="J14" s="214"/>
    </row>
    <row r="15" spans="1:10" ht="16" customHeight="1" x14ac:dyDescent="0.25">
      <c r="A15" s="213"/>
      <c r="C15" s="216" t="s">
        <v>342</v>
      </c>
      <c r="D15" s="216"/>
      <c r="E15" s="215"/>
      <c r="F15" s="214"/>
      <c r="G15" s="214"/>
      <c r="H15" s="217"/>
      <c r="I15" s="214"/>
      <c r="J15" s="214"/>
    </row>
    <row r="16" spans="1:10" ht="16" customHeight="1" x14ac:dyDescent="0.25">
      <c r="A16" s="213"/>
      <c r="C16" s="216" t="s">
        <v>343</v>
      </c>
      <c r="D16" s="216"/>
      <c r="E16" s="215"/>
      <c r="F16" s="214"/>
      <c r="G16" s="214"/>
      <c r="H16" s="214"/>
      <c r="I16" s="214"/>
      <c r="J16" s="214"/>
    </row>
    <row r="17" spans="1:10" ht="16" customHeight="1" x14ac:dyDescent="0.25">
      <c r="A17" s="213"/>
      <c r="C17" s="216" t="s">
        <v>344</v>
      </c>
      <c r="D17" s="216"/>
      <c r="E17" s="215"/>
      <c r="F17" s="214"/>
      <c r="G17" s="214"/>
      <c r="H17" s="214"/>
      <c r="I17" s="214"/>
      <c r="J17" s="214"/>
    </row>
    <row r="18" spans="1:10" ht="16" customHeight="1" x14ac:dyDescent="0.25">
      <c r="A18" s="213"/>
      <c r="C18" s="216" t="s">
        <v>345</v>
      </c>
      <c r="D18" s="216"/>
      <c r="E18" s="215"/>
      <c r="F18" s="214"/>
      <c r="G18" s="214"/>
      <c r="H18" s="214"/>
      <c r="I18" s="214"/>
      <c r="J18" s="214"/>
    </row>
    <row r="19" spans="1:10" ht="16" customHeight="1" x14ac:dyDescent="0.25">
      <c r="A19" s="213"/>
      <c r="C19" s="216" t="s">
        <v>346</v>
      </c>
      <c r="D19" s="216"/>
      <c r="E19" s="215"/>
      <c r="F19" s="214"/>
      <c r="G19" s="214"/>
      <c r="H19" s="214"/>
      <c r="I19" s="214"/>
      <c r="J19" s="214"/>
    </row>
    <row r="20" spans="1:10" ht="16" customHeight="1" x14ac:dyDescent="0.25">
      <c r="A20" s="213"/>
      <c r="B20" s="213" t="s">
        <v>347</v>
      </c>
      <c r="C20" s="215"/>
      <c r="D20" s="215"/>
      <c r="E20" s="215"/>
      <c r="F20" s="214"/>
      <c r="G20" s="214"/>
      <c r="H20" s="214"/>
      <c r="I20" s="214"/>
      <c r="J20" s="214"/>
    </row>
    <row r="21" spans="1:10" ht="40" customHeight="1" x14ac:dyDescent="0.25">
      <c r="A21" s="213"/>
      <c r="B21" s="258" t="s">
        <v>348</v>
      </c>
      <c r="C21" s="258"/>
      <c r="D21" s="258"/>
      <c r="E21" s="258"/>
      <c r="F21" s="214"/>
      <c r="G21" s="214"/>
      <c r="H21" s="214"/>
      <c r="I21" s="214"/>
      <c r="J21" s="214"/>
    </row>
    <row r="22" spans="1:10" ht="16" customHeight="1" x14ac:dyDescent="0.25">
      <c r="A22" s="213"/>
      <c r="B22" s="213" t="s">
        <v>349</v>
      </c>
      <c r="C22" s="215"/>
      <c r="D22" s="215"/>
      <c r="E22" s="215"/>
      <c r="F22" s="214"/>
      <c r="G22" s="214"/>
      <c r="H22" s="214"/>
      <c r="I22" s="214"/>
      <c r="J22" s="214"/>
    </row>
    <row r="23" spans="1:10" ht="16" customHeight="1" x14ac:dyDescent="0.25">
      <c r="A23" s="213"/>
      <c r="B23" s="213" t="s">
        <v>350</v>
      </c>
      <c r="C23" s="215"/>
      <c r="D23" s="215"/>
      <c r="E23" s="215"/>
      <c r="F23" s="214"/>
      <c r="G23" s="214"/>
      <c r="H23" s="214"/>
      <c r="I23" s="214"/>
      <c r="J23" s="214"/>
    </row>
    <row r="24" spans="1:10" ht="16" customHeight="1" x14ac:dyDescent="0.25">
      <c r="A24" s="213"/>
      <c r="B24" s="213" t="s">
        <v>351</v>
      </c>
      <c r="C24" s="215"/>
      <c r="D24" s="215"/>
      <c r="E24" s="215"/>
      <c r="F24" s="214"/>
      <c r="G24" s="214"/>
      <c r="H24" s="214"/>
      <c r="I24" s="214"/>
      <c r="J24" s="214"/>
    </row>
    <row r="25" spans="1:10" ht="16" customHeight="1" x14ac:dyDescent="0.25">
      <c r="A25" s="258"/>
      <c r="B25" s="258"/>
      <c r="C25" s="258"/>
      <c r="D25" s="258"/>
      <c r="E25" s="258"/>
      <c r="F25" s="214"/>
      <c r="G25" s="214"/>
      <c r="H25" s="214"/>
      <c r="I25" s="214"/>
      <c r="J25" s="214"/>
    </row>
    <row r="26" spans="1:10" ht="20.149999999999999" customHeight="1" x14ac:dyDescent="0.25">
      <c r="A26" s="212" t="s">
        <v>352</v>
      </c>
      <c r="B26" s="213"/>
      <c r="C26" s="213"/>
      <c r="D26" s="213"/>
      <c r="E26" s="213"/>
    </row>
    <row r="27" spans="1:10" ht="32.15" customHeight="1" x14ac:dyDescent="0.25">
      <c r="A27" s="258" t="s">
        <v>353</v>
      </c>
      <c r="B27" s="258"/>
      <c r="C27" s="258"/>
      <c r="D27" s="258"/>
      <c r="E27" s="258"/>
      <c r="F27" s="214"/>
      <c r="G27" s="214"/>
      <c r="H27" s="214"/>
      <c r="I27" s="214"/>
      <c r="J27" s="214"/>
    </row>
    <row r="28" spans="1:10" ht="32.15" customHeight="1" x14ac:dyDescent="0.25">
      <c r="A28" s="258" t="s">
        <v>354</v>
      </c>
      <c r="B28" s="258"/>
      <c r="C28" s="258"/>
      <c r="D28" s="258"/>
      <c r="E28" s="258"/>
      <c r="F28" s="214"/>
      <c r="G28" s="214"/>
      <c r="H28" s="214"/>
      <c r="I28" s="214"/>
      <c r="J28" s="214"/>
    </row>
    <row r="29" spans="1:10" ht="38.15" customHeight="1" x14ac:dyDescent="0.25">
      <c r="A29" s="215"/>
      <c r="B29" s="215"/>
      <c r="C29" s="215"/>
      <c r="D29" s="215"/>
      <c r="E29" s="215"/>
      <c r="F29" s="214"/>
      <c r="G29" s="214"/>
      <c r="H29" s="214"/>
      <c r="I29" s="214"/>
      <c r="J29" s="214"/>
    </row>
    <row r="30" spans="1:10" ht="38.15" customHeight="1" x14ac:dyDescent="0.25">
      <c r="A30" s="215"/>
      <c r="B30" s="215"/>
      <c r="C30" s="215"/>
      <c r="D30" s="215"/>
      <c r="E30" s="215"/>
      <c r="F30" s="214"/>
      <c r="G30" s="214"/>
      <c r="H30" s="214"/>
      <c r="I30" s="214"/>
      <c r="J30" s="214"/>
    </row>
    <row r="31" spans="1:10" ht="28.5" customHeight="1" x14ac:dyDescent="0.25">
      <c r="A31" s="215"/>
      <c r="B31" s="215"/>
      <c r="C31" s="215"/>
      <c r="D31" s="215"/>
      <c r="E31" s="215"/>
      <c r="F31" s="214"/>
      <c r="G31" s="214"/>
      <c r="H31" s="214"/>
      <c r="I31" s="214"/>
      <c r="J31" s="214"/>
    </row>
    <row r="32" spans="1:10" s="214" customFormat="1" ht="26.25" customHeight="1" x14ac:dyDescent="0.25">
      <c r="A32" s="260" t="s">
        <v>355</v>
      </c>
      <c r="B32" s="260"/>
      <c r="C32" s="260"/>
      <c r="D32" s="260"/>
      <c r="E32" s="260"/>
      <c r="F32" s="218"/>
      <c r="G32" s="218"/>
      <c r="H32" s="218"/>
      <c r="I32" s="218"/>
      <c r="J32" s="218"/>
    </row>
    <row r="33" spans="1:10" s="214" customFormat="1" ht="10.5" customHeight="1" x14ac:dyDescent="0.25">
      <c r="A33" s="219"/>
      <c r="B33" s="219"/>
      <c r="C33" s="219"/>
      <c r="D33" s="219"/>
      <c r="E33" s="219"/>
      <c r="F33" s="218"/>
      <c r="G33" s="218"/>
      <c r="H33" s="218"/>
      <c r="I33" s="218"/>
      <c r="J33" s="218"/>
    </row>
    <row r="34" spans="1:10" ht="20.149999999999999" customHeight="1" x14ac:dyDescent="0.25">
      <c r="A34" s="212" t="s">
        <v>356</v>
      </c>
      <c r="B34" s="213"/>
      <c r="C34" s="213"/>
      <c r="D34" s="213"/>
      <c r="E34" s="213"/>
    </row>
    <row r="35" spans="1:10" ht="45" customHeight="1" x14ac:dyDescent="0.25">
      <c r="A35" s="258" t="s">
        <v>357</v>
      </c>
      <c r="B35" s="258"/>
      <c r="C35" s="258"/>
      <c r="D35" s="258"/>
      <c r="E35" s="258"/>
      <c r="F35" s="214"/>
      <c r="G35" s="214"/>
      <c r="H35" s="214"/>
      <c r="I35" s="214"/>
      <c r="J35" s="214"/>
    </row>
    <row r="36" spans="1:10" ht="56.15" customHeight="1" x14ac:dyDescent="0.25">
      <c r="A36" s="258" t="s">
        <v>358</v>
      </c>
      <c r="B36" s="258"/>
      <c r="C36" s="258"/>
      <c r="D36" s="258"/>
      <c r="E36" s="258"/>
      <c r="F36" s="214"/>
      <c r="G36" s="214"/>
      <c r="H36" s="214"/>
      <c r="I36" s="214"/>
      <c r="J36" s="214"/>
    </row>
    <row r="37" spans="1:10" ht="12" customHeight="1" x14ac:dyDescent="0.25">
      <c r="A37" s="215"/>
      <c r="B37" s="215"/>
      <c r="C37" s="215"/>
      <c r="D37" s="215"/>
      <c r="E37" s="215"/>
      <c r="F37" s="214"/>
      <c r="G37" s="214"/>
      <c r="H37" s="214"/>
      <c r="I37" s="214"/>
      <c r="J37" s="214"/>
    </row>
    <row r="38" spans="1:10" ht="20.149999999999999" customHeight="1" x14ac:dyDescent="0.25">
      <c r="A38" s="212" t="s">
        <v>359</v>
      </c>
      <c r="B38" s="213"/>
      <c r="C38" s="213"/>
      <c r="D38" s="213"/>
      <c r="E38" s="213"/>
    </row>
    <row r="39" spans="1:10" ht="16" customHeight="1" x14ac:dyDescent="0.25">
      <c r="A39" s="267" t="s">
        <v>360</v>
      </c>
      <c r="B39" s="267"/>
      <c r="C39" s="267"/>
      <c r="D39" s="267"/>
      <c r="E39" s="267"/>
    </row>
    <row r="40" spans="1:10" ht="16" customHeight="1" x14ac:dyDescent="0.25">
      <c r="A40" s="213"/>
      <c r="B40" s="213"/>
      <c r="C40" s="213"/>
      <c r="D40" s="213"/>
      <c r="E40" s="213"/>
    </row>
    <row r="41" spans="1:10" ht="20.25" customHeight="1" x14ac:dyDescent="0.25">
      <c r="A41" s="212" t="s">
        <v>361</v>
      </c>
      <c r="B41" s="213"/>
      <c r="C41" s="213"/>
      <c r="D41" s="213"/>
      <c r="E41" s="213"/>
    </row>
    <row r="42" spans="1:10" ht="69" customHeight="1" x14ac:dyDescent="0.25">
      <c r="A42" s="268" t="s">
        <v>362</v>
      </c>
      <c r="B42" s="268"/>
      <c r="C42" s="268"/>
      <c r="D42" s="268"/>
      <c r="E42" s="268"/>
    </row>
    <row r="43" spans="1:10" ht="12" customHeight="1" x14ac:dyDescent="0.25">
      <c r="A43" s="213"/>
      <c r="B43" s="213"/>
      <c r="C43" s="213"/>
      <c r="D43" s="213"/>
      <c r="E43" s="213"/>
    </row>
    <row r="44" spans="1:10" ht="20.149999999999999" customHeight="1" x14ac:dyDescent="0.25">
      <c r="A44" s="212" t="s">
        <v>363</v>
      </c>
      <c r="B44" s="213"/>
      <c r="C44" s="213"/>
      <c r="D44" s="213"/>
      <c r="E44" s="213"/>
    </row>
    <row r="45" spans="1:10" ht="46" customHeight="1" x14ac:dyDescent="0.25">
      <c r="A45" s="258" t="s">
        <v>364</v>
      </c>
      <c r="B45" s="258"/>
      <c r="C45" s="258"/>
      <c r="D45" s="258"/>
      <c r="E45" s="258"/>
      <c r="F45" s="214"/>
      <c r="G45" s="214"/>
      <c r="H45" s="214"/>
      <c r="I45" s="214"/>
      <c r="J45" s="214"/>
    </row>
    <row r="46" spans="1:10" ht="12" customHeight="1" x14ac:dyDescent="0.25">
      <c r="A46" s="215"/>
      <c r="B46" s="215"/>
      <c r="C46" s="215"/>
      <c r="D46" s="215"/>
      <c r="E46" s="215"/>
      <c r="F46" s="214"/>
      <c r="G46" s="214"/>
      <c r="H46" s="214"/>
      <c r="I46" s="214"/>
      <c r="J46" s="214"/>
    </row>
    <row r="47" spans="1:10" ht="27.75" customHeight="1" x14ac:dyDescent="0.25">
      <c r="A47" s="269" t="s">
        <v>365</v>
      </c>
      <c r="B47" s="269"/>
      <c r="C47" s="269"/>
      <c r="D47" s="269"/>
      <c r="E47" s="269"/>
    </row>
    <row r="48" spans="1:10" ht="12" customHeight="1" x14ac:dyDescent="0.25">
      <c r="A48" s="220"/>
      <c r="B48" s="220"/>
      <c r="C48" s="220"/>
      <c r="D48" s="220"/>
      <c r="E48" s="220"/>
    </row>
    <row r="49" spans="1:5" ht="30" customHeight="1" x14ac:dyDescent="0.25">
      <c r="A49" s="220"/>
      <c r="B49" s="270" t="s">
        <v>366</v>
      </c>
      <c r="C49" s="271"/>
      <c r="D49" s="272"/>
      <c r="E49" s="41" t="s">
        <v>367</v>
      </c>
    </row>
    <row r="50" spans="1:5" ht="35.15" customHeight="1" x14ac:dyDescent="0.25">
      <c r="B50" s="273" t="s">
        <v>368</v>
      </c>
      <c r="C50" s="273"/>
      <c r="D50" s="274"/>
      <c r="E50" s="208" t="s">
        <v>369</v>
      </c>
    </row>
    <row r="51" spans="1:5" ht="53.25" customHeight="1" x14ac:dyDescent="0.25">
      <c r="B51" s="275" t="s">
        <v>370</v>
      </c>
      <c r="C51" s="275"/>
      <c r="D51" s="275"/>
      <c r="E51" s="48" t="s">
        <v>371</v>
      </c>
    </row>
    <row r="52" spans="1:5" ht="35.15" customHeight="1" x14ac:dyDescent="0.25">
      <c r="B52" s="274" t="s">
        <v>372</v>
      </c>
      <c r="C52" s="276"/>
      <c r="D52" s="277"/>
      <c r="E52" s="208" t="s">
        <v>373</v>
      </c>
    </row>
    <row r="53" spans="1:5" ht="30" customHeight="1" x14ac:dyDescent="0.25">
      <c r="B53" s="278" t="s">
        <v>374</v>
      </c>
      <c r="C53" s="279"/>
      <c r="D53" s="280"/>
      <c r="E53" s="49" t="s">
        <v>375</v>
      </c>
    </row>
    <row r="54" spans="1:5" ht="35.15" customHeight="1" x14ac:dyDescent="0.25">
      <c r="B54" s="274" t="s">
        <v>376</v>
      </c>
      <c r="C54" s="276"/>
      <c r="D54" s="277"/>
      <c r="E54" s="208" t="s">
        <v>377</v>
      </c>
    </row>
    <row r="55" spans="1:5" ht="20.149999999999999" customHeight="1" x14ac:dyDescent="0.25">
      <c r="B55" s="281" t="s">
        <v>378</v>
      </c>
      <c r="C55" s="282"/>
      <c r="D55" s="283"/>
      <c r="E55" s="48" t="s">
        <v>379</v>
      </c>
    </row>
    <row r="56" spans="1:5" ht="35.15" customHeight="1" x14ac:dyDescent="0.25">
      <c r="B56" s="261"/>
      <c r="C56" s="262"/>
      <c r="D56" s="263"/>
      <c r="E56" s="208" t="s">
        <v>380</v>
      </c>
    </row>
    <row r="57" spans="1:5" ht="20.149999999999999" customHeight="1" x14ac:dyDescent="0.25">
      <c r="B57" s="264"/>
      <c r="C57" s="265"/>
      <c r="D57" s="266"/>
      <c r="E57" s="48" t="s">
        <v>381</v>
      </c>
    </row>
    <row r="58" spans="1:5" ht="35.15" customHeight="1" x14ac:dyDescent="0.25">
      <c r="B58" s="261"/>
      <c r="C58" s="262"/>
      <c r="D58" s="263"/>
      <c r="E58" s="208" t="s">
        <v>382</v>
      </c>
    </row>
    <row r="59" spans="1:5" ht="20.149999999999999" customHeight="1" x14ac:dyDescent="0.25">
      <c r="B59" s="264"/>
      <c r="C59" s="265"/>
      <c r="D59" s="266"/>
      <c r="E59" s="48" t="s">
        <v>383</v>
      </c>
    </row>
    <row r="60" spans="1:5" ht="35.15" customHeight="1" x14ac:dyDescent="0.25">
      <c r="B60" s="274" t="s">
        <v>384</v>
      </c>
      <c r="C60" s="276"/>
      <c r="D60" s="277"/>
      <c r="E60" s="208" t="s">
        <v>385</v>
      </c>
    </row>
    <row r="61" spans="1:5" ht="20.149999999999999" customHeight="1" x14ac:dyDescent="0.25">
      <c r="B61" s="278" t="s">
        <v>386</v>
      </c>
      <c r="C61" s="279"/>
      <c r="D61" s="280"/>
      <c r="E61" s="49" t="s">
        <v>387</v>
      </c>
    </row>
    <row r="62" spans="1:5" ht="35.15" customHeight="1" x14ac:dyDescent="0.25">
      <c r="B62" s="290"/>
      <c r="C62" s="291"/>
      <c r="D62" s="291"/>
      <c r="E62" s="50" t="s">
        <v>388</v>
      </c>
    </row>
    <row r="63" spans="1:5" ht="20.149999999999999" customHeight="1" x14ac:dyDescent="0.25">
      <c r="B63" s="284"/>
      <c r="C63" s="285"/>
      <c r="D63" s="285"/>
      <c r="E63" s="51" t="s">
        <v>389</v>
      </c>
    </row>
    <row r="64" spans="1:5" ht="35.15" customHeight="1" x14ac:dyDescent="0.25">
      <c r="B64" s="290"/>
      <c r="C64" s="291"/>
      <c r="D64" s="291"/>
      <c r="E64" s="50" t="s">
        <v>390</v>
      </c>
    </row>
    <row r="65" spans="2:5" ht="20.149999999999999" customHeight="1" x14ac:dyDescent="0.25">
      <c r="B65" s="284"/>
      <c r="C65" s="285"/>
      <c r="D65" s="285"/>
      <c r="E65" s="51" t="s">
        <v>391</v>
      </c>
    </row>
    <row r="66" spans="2:5" ht="35.25" customHeight="1" x14ac:dyDescent="0.25">
      <c r="B66" s="286" t="s">
        <v>392</v>
      </c>
      <c r="C66" s="287"/>
      <c r="D66" s="288"/>
      <c r="E66" s="50"/>
    </row>
    <row r="67" spans="2:5" ht="15.65" customHeight="1" x14ac:dyDescent="0.25">
      <c r="B67" s="284" t="s">
        <v>393</v>
      </c>
      <c r="C67" s="285"/>
      <c r="D67" s="289"/>
      <c r="E67" s="51"/>
    </row>
    <row r="75" spans="2:5" x14ac:dyDescent="0.25">
      <c r="D75" s="221"/>
      <c r="E75" s="221"/>
    </row>
  </sheetData>
  <mergeCells count="33">
    <mergeCell ref="B65:D65"/>
    <mergeCell ref="B66:D66"/>
    <mergeCell ref="B67:D67"/>
    <mergeCell ref="B58:D59"/>
    <mergeCell ref="B60:D60"/>
    <mergeCell ref="B61:D61"/>
    <mergeCell ref="B62:D62"/>
    <mergeCell ref="B63:D63"/>
    <mergeCell ref="B64:D64"/>
    <mergeCell ref="B56:D57"/>
    <mergeCell ref="A39:E39"/>
    <mergeCell ref="A42:E42"/>
    <mergeCell ref="A45:E45"/>
    <mergeCell ref="A47:E47"/>
    <mergeCell ref="B49:D49"/>
    <mergeCell ref="B50:D50"/>
    <mergeCell ref="B51:D51"/>
    <mergeCell ref="B52:D52"/>
    <mergeCell ref="B53:D53"/>
    <mergeCell ref="B54:D54"/>
    <mergeCell ref="B55:D55"/>
    <mergeCell ref="A36:E36"/>
    <mergeCell ref="A5:E5"/>
    <mergeCell ref="A7:E7"/>
    <mergeCell ref="A8:E8"/>
    <mergeCell ref="B9:E9"/>
    <mergeCell ref="B14:E14"/>
    <mergeCell ref="B21:E21"/>
    <mergeCell ref="A25:E25"/>
    <mergeCell ref="A27:E27"/>
    <mergeCell ref="A28:E28"/>
    <mergeCell ref="A32:E32"/>
    <mergeCell ref="A35:E35"/>
  </mergeCells>
  <pageMargins left="0.59055118110236227" right="0.47244094488188981" top="0.74803149606299213" bottom="0.74803149606299213" header="0.31496062992125984" footer="0.31496062992125984"/>
  <pageSetup paperSize="9" scale="75"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3"/>
  <sheetViews>
    <sheetView showGridLines="0" zoomScaleNormal="100" workbookViewId="0"/>
  </sheetViews>
  <sheetFormatPr defaultColWidth="9.453125" defaultRowHeight="12.5" x14ac:dyDescent="0.25"/>
  <cols>
    <col min="1" max="1" width="10" style="42" customWidth="1"/>
    <col min="2" max="8" width="9.453125" style="42"/>
    <col min="9" max="9" width="5.453125" style="42" customWidth="1"/>
    <col min="10" max="10" width="1.453125" style="42" customWidth="1"/>
    <col min="11" max="16384" width="9.453125" style="42"/>
  </cols>
  <sheetData>
    <row r="1" spans="1:9" ht="16.399999999999999" customHeight="1" x14ac:dyDescent="0.25"/>
    <row r="2" spans="1:9" ht="16.399999999999999" customHeight="1" x14ac:dyDescent="0.25">
      <c r="A2" s="43" t="s">
        <v>394</v>
      </c>
      <c r="B2" s="44"/>
      <c r="C2" s="44"/>
      <c r="D2" s="44"/>
      <c r="E2" s="44"/>
    </row>
    <row r="3" spans="1:9" ht="16.399999999999999" customHeight="1" x14ac:dyDescent="0.25">
      <c r="A3" s="44"/>
      <c r="B3" s="44"/>
      <c r="C3" s="44"/>
      <c r="D3" s="44"/>
      <c r="E3" s="44"/>
    </row>
    <row r="4" spans="1:9" ht="16.399999999999999" customHeight="1" x14ac:dyDescent="0.25">
      <c r="A4" s="45" t="s">
        <v>395</v>
      </c>
      <c r="B4" s="46" t="s">
        <v>396</v>
      </c>
      <c r="C4" s="46"/>
      <c r="D4" s="46"/>
      <c r="E4" s="46"/>
      <c r="F4" s="46"/>
      <c r="G4" s="46"/>
      <c r="H4" s="46"/>
      <c r="I4" s="46"/>
    </row>
    <row r="5" spans="1:9" ht="16.399999999999999" customHeight="1" x14ac:dyDescent="0.25">
      <c r="A5" s="45" t="s">
        <v>397</v>
      </c>
      <c r="B5" s="46" t="s">
        <v>398</v>
      </c>
      <c r="C5" s="46"/>
      <c r="D5" s="46"/>
      <c r="E5" s="46"/>
      <c r="F5" s="46"/>
      <c r="G5" s="46"/>
      <c r="H5" s="46"/>
      <c r="I5" s="46"/>
    </row>
    <row r="6" spans="1:9" ht="16.399999999999999" customHeight="1" x14ac:dyDescent="0.25">
      <c r="A6" s="45" t="s">
        <v>399</v>
      </c>
      <c r="B6" s="46" t="s">
        <v>400</v>
      </c>
      <c r="C6" s="46"/>
      <c r="D6" s="46"/>
      <c r="E6" s="46"/>
      <c r="F6" s="46"/>
      <c r="G6" s="46"/>
      <c r="H6" s="46"/>
      <c r="I6" s="46"/>
    </row>
    <row r="7" spans="1:9" ht="16.399999999999999" customHeight="1" x14ac:dyDescent="0.25">
      <c r="A7" s="45" t="s">
        <v>401</v>
      </c>
      <c r="B7" s="46" t="s">
        <v>402</v>
      </c>
      <c r="C7" s="46"/>
      <c r="D7" s="46"/>
      <c r="E7" s="46"/>
      <c r="F7" s="46"/>
      <c r="G7" s="46"/>
      <c r="H7" s="46"/>
      <c r="I7" s="46"/>
    </row>
    <row r="8" spans="1:9" ht="16.399999999999999" customHeight="1" x14ac:dyDescent="0.25">
      <c r="A8" s="45" t="s">
        <v>403</v>
      </c>
      <c r="B8" s="46" t="s">
        <v>404</v>
      </c>
      <c r="C8" s="46"/>
      <c r="D8" s="46"/>
      <c r="E8" s="46"/>
      <c r="F8" s="46"/>
      <c r="G8" s="46"/>
      <c r="H8" s="46"/>
      <c r="I8" s="46"/>
    </row>
    <row r="9" spans="1:9" ht="16.399999999999999" customHeight="1" x14ac:dyDescent="0.25">
      <c r="A9" s="45" t="s">
        <v>405</v>
      </c>
      <c r="B9" s="46" t="s">
        <v>406</v>
      </c>
      <c r="C9" s="46"/>
      <c r="D9" s="46"/>
      <c r="E9" s="46"/>
      <c r="F9" s="46"/>
      <c r="G9" s="46"/>
      <c r="H9" s="46"/>
      <c r="I9" s="46"/>
    </row>
    <row r="10" spans="1:9" ht="16.399999999999999" customHeight="1" x14ac:dyDescent="0.25">
      <c r="A10" s="45" t="s">
        <v>407</v>
      </c>
      <c r="B10" s="46" t="s">
        <v>408</v>
      </c>
      <c r="C10" s="46"/>
      <c r="D10" s="46"/>
      <c r="E10" s="46"/>
      <c r="F10" s="46"/>
      <c r="G10" s="46"/>
      <c r="H10" s="46"/>
      <c r="I10" s="46"/>
    </row>
    <row r="11" spans="1:9" ht="16.399999999999999" customHeight="1" x14ac:dyDescent="0.25">
      <c r="A11" s="45" t="s">
        <v>409</v>
      </c>
      <c r="B11" s="46" t="s">
        <v>410</v>
      </c>
      <c r="C11" s="46"/>
      <c r="D11" s="46"/>
      <c r="E11" s="46"/>
      <c r="F11" s="46"/>
      <c r="G11" s="46"/>
      <c r="H11" s="46"/>
      <c r="I11" s="46"/>
    </row>
    <row r="12" spans="1:9" ht="16.399999999999999" customHeight="1" x14ac:dyDescent="0.25">
      <c r="A12" s="45" t="s">
        <v>411</v>
      </c>
      <c r="B12" s="46" t="s">
        <v>412</v>
      </c>
      <c r="C12" s="46"/>
      <c r="D12" s="46"/>
      <c r="E12" s="46"/>
      <c r="F12" s="46"/>
      <c r="G12" s="46"/>
      <c r="H12" s="46"/>
      <c r="I12" s="46"/>
    </row>
    <row r="13" spans="1:9" ht="16.399999999999999" customHeight="1" x14ac:dyDescent="0.25">
      <c r="A13" s="45" t="s">
        <v>413</v>
      </c>
      <c r="B13" s="46" t="s">
        <v>414</v>
      </c>
      <c r="C13" s="46"/>
      <c r="D13" s="46"/>
      <c r="E13" s="46"/>
      <c r="F13" s="46"/>
      <c r="G13" s="46"/>
      <c r="H13" s="46"/>
      <c r="I13" s="46"/>
    </row>
    <row r="14" spans="1:9" ht="16.399999999999999" customHeight="1" x14ac:dyDescent="0.25">
      <c r="A14" s="45" t="s">
        <v>415</v>
      </c>
      <c r="B14" s="46" t="s">
        <v>416</v>
      </c>
      <c r="C14" s="46"/>
      <c r="D14" s="46"/>
      <c r="E14" s="46"/>
      <c r="F14" s="46"/>
      <c r="G14" s="46"/>
      <c r="H14" s="46"/>
      <c r="I14" s="46"/>
    </row>
    <row r="15" spans="1:9" ht="16.399999999999999" customHeight="1" x14ac:dyDescent="0.25">
      <c r="A15" s="45" t="s">
        <v>417</v>
      </c>
      <c r="B15" s="46" t="s">
        <v>418</v>
      </c>
      <c r="C15" s="46"/>
      <c r="D15" s="46"/>
      <c r="E15" s="46"/>
      <c r="F15" s="46"/>
      <c r="G15" s="46"/>
      <c r="H15" s="46"/>
      <c r="I15" s="46"/>
    </row>
    <row r="16" spans="1:9" ht="16.399999999999999" customHeight="1" x14ac:dyDescent="0.25">
      <c r="A16" s="45" t="s">
        <v>419</v>
      </c>
      <c r="B16" s="46" t="s">
        <v>420</v>
      </c>
      <c r="C16" s="46"/>
      <c r="D16" s="46"/>
      <c r="E16" s="46"/>
      <c r="F16" s="46"/>
      <c r="G16" s="46"/>
      <c r="H16" s="46"/>
      <c r="I16" s="46"/>
    </row>
    <row r="17" spans="1:9" ht="16.399999999999999" customHeight="1" x14ac:dyDescent="0.25">
      <c r="A17" s="45" t="s">
        <v>421</v>
      </c>
      <c r="B17" s="46" t="s">
        <v>422</v>
      </c>
      <c r="C17" s="46"/>
      <c r="D17" s="46"/>
      <c r="E17" s="46"/>
      <c r="F17" s="46"/>
      <c r="G17" s="46"/>
      <c r="H17" s="46"/>
      <c r="I17" s="46"/>
    </row>
    <row r="18" spans="1:9" ht="16.399999999999999" customHeight="1" x14ac:dyDescent="0.25">
      <c r="A18" s="45" t="s">
        <v>423</v>
      </c>
      <c r="B18" s="46" t="s">
        <v>424</v>
      </c>
      <c r="C18" s="46"/>
      <c r="D18" s="46"/>
      <c r="E18" s="46"/>
      <c r="F18" s="46"/>
      <c r="G18" s="46"/>
      <c r="H18" s="46"/>
      <c r="I18" s="46"/>
    </row>
    <row r="19" spans="1:9" ht="16.399999999999999" customHeight="1" x14ac:dyDescent="0.25">
      <c r="A19" s="45" t="s">
        <v>425</v>
      </c>
      <c r="B19" s="46" t="s">
        <v>426</v>
      </c>
      <c r="C19" s="46"/>
      <c r="D19" s="46"/>
      <c r="E19" s="46"/>
      <c r="F19" s="46"/>
      <c r="G19" s="46"/>
      <c r="H19" s="46"/>
      <c r="I19" s="46"/>
    </row>
    <row r="20" spans="1:9" ht="16.399999999999999" customHeight="1" x14ac:dyDescent="0.25">
      <c r="A20" s="45" t="s">
        <v>427</v>
      </c>
      <c r="B20" s="46" t="s">
        <v>428</v>
      </c>
      <c r="C20" s="46"/>
      <c r="D20" s="46"/>
      <c r="E20" s="46"/>
      <c r="F20" s="46"/>
      <c r="G20" s="46"/>
      <c r="H20" s="46"/>
      <c r="I20" s="46"/>
    </row>
    <row r="21" spans="1:9" ht="16.399999999999999" customHeight="1" x14ac:dyDescent="0.25">
      <c r="A21" s="45" t="s">
        <v>429</v>
      </c>
      <c r="B21" s="46" t="s">
        <v>430</v>
      </c>
      <c r="C21" s="46"/>
      <c r="D21" s="46"/>
      <c r="E21" s="46"/>
      <c r="F21" s="46"/>
      <c r="G21" s="46"/>
      <c r="H21" s="46"/>
      <c r="I21" s="46"/>
    </row>
    <row r="22" spans="1:9" ht="16.399999999999999" customHeight="1" x14ac:dyDescent="0.25">
      <c r="A22" s="45" t="s">
        <v>431</v>
      </c>
      <c r="B22" s="46" t="s">
        <v>432</v>
      </c>
      <c r="C22" s="46"/>
      <c r="D22" s="46"/>
      <c r="E22" s="46"/>
      <c r="F22" s="46"/>
      <c r="G22" s="46"/>
      <c r="H22" s="46"/>
      <c r="I22" s="46"/>
    </row>
    <row r="23" spans="1:9" ht="16.399999999999999" customHeight="1" x14ac:dyDescent="0.25">
      <c r="A23" s="44"/>
      <c r="B23" s="44"/>
      <c r="C23" s="44"/>
      <c r="D23" s="44"/>
      <c r="E23" s="44"/>
    </row>
    <row r="24" spans="1:9" ht="16.399999999999999" customHeight="1" x14ac:dyDescent="0.25">
      <c r="A24" s="44"/>
      <c r="B24" s="44"/>
      <c r="C24" s="44"/>
      <c r="D24" s="44"/>
      <c r="E24" s="44"/>
    </row>
    <row r="25" spans="1:9" ht="16.399999999999999" customHeight="1" x14ac:dyDescent="0.25">
      <c r="A25" s="47" t="s">
        <v>433</v>
      </c>
      <c r="B25" s="44"/>
      <c r="C25" s="44"/>
      <c r="D25" s="44"/>
      <c r="E25" s="44"/>
    </row>
    <row r="26" spans="1:9" ht="16.399999999999999" customHeight="1" x14ac:dyDescent="0.25">
      <c r="A26" s="44"/>
      <c r="B26" s="44"/>
      <c r="C26" s="44"/>
      <c r="D26" s="44"/>
      <c r="E26" s="44"/>
    </row>
    <row r="27" spans="1:9" ht="16.399999999999999" customHeight="1" x14ac:dyDescent="0.25">
      <c r="A27" s="47" t="s">
        <v>63</v>
      </c>
      <c r="B27" s="44" t="s">
        <v>434</v>
      </c>
      <c r="C27" s="44"/>
      <c r="D27" s="44"/>
      <c r="E27" s="44"/>
    </row>
    <row r="28" spans="1:9" ht="16.399999999999999" customHeight="1" x14ac:dyDescent="0.25">
      <c r="A28" s="47" t="s">
        <v>128</v>
      </c>
      <c r="B28" s="44" t="s">
        <v>435</v>
      </c>
      <c r="C28" s="44"/>
      <c r="D28" s="44"/>
      <c r="E28" s="44"/>
    </row>
    <row r="29" spans="1:9" ht="16.399999999999999" customHeight="1" x14ac:dyDescent="0.25"/>
    <row r="30" spans="1:9" ht="44.15" customHeight="1" x14ac:dyDescent="0.25"/>
    <row r="31" spans="1:9" ht="16.399999999999999" customHeight="1" x14ac:dyDescent="0.25"/>
    <row r="32" spans="1:9" ht="16.399999999999999" customHeight="1" x14ac:dyDescent="0.25"/>
    <row r="33" ht="16.399999999999999" customHeight="1" x14ac:dyDescent="0.25"/>
  </sheetData>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showGridLines="0" zoomScaleNormal="100" workbookViewId="0"/>
  </sheetViews>
  <sheetFormatPr defaultColWidth="8.54296875" defaultRowHeight="11" x14ac:dyDescent="0.25"/>
  <cols>
    <col min="1" max="1" width="2.54296875" style="1" customWidth="1"/>
    <col min="2" max="2" width="38.54296875" style="1" customWidth="1"/>
    <col min="3" max="5" width="9.54296875" style="1" customWidth="1"/>
    <col min="6" max="16384" width="8.54296875" style="1"/>
  </cols>
  <sheetData>
    <row r="1" spans="1:8" ht="16.399999999999999" customHeight="1" x14ac:dyDescent="0.25">
      <c r="A1" s="68"/>
      <c r="B1" s="69" t="s">
        <v>72</v>
      </c>
      <c r="C1" s="68"/>
      <c r="D1" s="68"/>
      <c r="E1" s="68"/>
    </row>
    <row r="2" spans="1:8" ht="16.399999999999999" customHeight="1" x14ac:dyDescent="0.25">
      <c r="A2" s="68"/>
      <c r="B2" s="74" t="s">
        <v>73</v>
      </c>
      <c r="C2" s="68"/>
      <c r="D2" s="68"/>
      <c r="E2" s="68"/>
    </row>
    <row r="3" spans="1:8" ht="16.399999999999999" customHeight="1" x14ac:dyDescent="0.25"/>
    <row r="4" spans="1:8" ht="28.4" customHeight="1" x14ac:dyDescent="0.25">
      <c r="B4" s="75" t="s">
        <v>74</v>
      </c>
      <c r="C4" s="76">
        <v>2000</v>
      </c>
      <c r="D4" s="76">
        <v>2005</v>
      </c>
      <c r="E4" s="76">
        <v>2010</v>
      </c>
      <c r="F4" s="76">
        <v>2015</v>
      </c>
      <c r="G4" s="76">
        <v>2017</v>
      </c>
      <c r="H4" s="76">
        <v>2018</v>
      </c>
    </row>
    <row r="5" spans="1:8" ht="16.399999999999999" customHeight="1" x14ac:dyDescent="0.25">
      <c r="B5" s="77" t="s">
        <v>75</v>
      </c>
      <c r="C5" s="80">
        <v>13930</v>
      </c>
      <c r="D5" s="80">
        <v>15931</v>
      </c>
      <c r="E5" s="80">
        <v>19447.940999999999</v>
      </c>
      <c r="F5" s="80">
        <v>22587.89</v>
      </c>
      <c r="G5" s="80">
        <v>21682</v>
      </c>
      <c r="H5" s="80">
        <v>23781</v>
      </c>
    </row>
    <row r="6" spans="1:8" ht="16.399999999999999" customHeight="1" x14ac:dyDescent="0.25">
      <c r="B6" s="78" t="s">
        <v>76</v>
      </c>
      <c r="C6" s="81">
        <v>10960</v>
      </c>
      <c r="D6" s="81">
        <v>12672</v>
      </c>
      <c r="E6" s="81">
        <v>15132.402</v>
      </c>
      <c r="F6" s="81">
        <v>17021.86</v>
      </c>
      <c r="G6" s="81">
        <v>15971</v>
      </c>
      <c r="H6" s="81">
        <v>17953</v>
      </c>
    </row>
    <row r="7" spans="1:8" ht="16.399999999999999" customHeight="1" x14ac:dyDescent="0.25">
      <c r="B7" s="78" t="s">
        <v>77</v>
      </c>
      <c r="C7" s="81" t="s">
        <v>63</v>
      </c>
      <c r="D7" s="81" t="s">
        <v>63</v>
      </c>
      <c r="E7" s="81" t="s">
        <v>63</v>
      </c>
      <c r="F7" s="81">
        <v>3225.1979999999999</v>
      </c>
      <c r="G7" s="81">
        <v>3440</v>
      </c>
      <c r="H7" s="81">
        <v>3521</v>
      </c>
    </row>
    <row r="8" spans="1:8" ht="16.399999999999999" customHeight="1" x14ac:dyDescent="0.25">
      <c r="B8" s="78" t="s">
        <v>78</v>
      </c>
      <c r="C8" s="81" t="s">
        <v>63</v>
      </c>
      <c r="D8" s="81" t="s">
        <v>63</v>
      </c>
      <c r="E8" s="81" t="s">
        <v>63</v>
      </c>
      <c r="F8" s="81">
        <v>2332.63</v>
      </c>
      <c r="G8" s="81">
        <v>2263</v>
      </c>
      <c r="H8" s="81">
        <v>2368</v>
      </c>
    </row>
    <row r="9" spans="1:8" ht="25.5" customHeight="1" x14ac:dyDescent="0.25">
      <c r="B9" s="78" t="s">
        <v>79</v>
      </c>
      <c r="C9" s="81">
        <v>2970</v>
      </c>
      <c r="D9" s="81">
        <v>3259</v>
      </c>
      <c r="E9" s="81">
        <v>4315.5389999999998</v>
      </c>
      <c r="F9" s="81">
        <v>8.1999999999999993</v>
      </c>
      <c r="G9" s="81">
        <v>8</v>
      </c>
      <c r="H9" s="81">
        <v>4</v>
      </c>
    </row>
    <row r="10" spans="1:8" ht="16.399999999999999" customHeight="1" x14ac:dyDescent="0.25">
      <c r="B10" s="77" t="s">
        <v>80</v>
      </c>
      <c r="C10" s="80">
        <v>13930</v>
      </c>
      <c r="D10" s="80">
        <v>15931</v>
      </c>
      <c r="E10" s="80">
        <v>19447.940999999999</v>
      </c>
      <c r="F10" s="80">
        <v>21875</v>
      </c>
      <c r="G10" s="80">
        <v>22016</v>
      </c>
      <c r="H10" s="80">
        <v>23905</v>
      </c>
    </row>
    <row r="11" spans="1:8" ht="16.399999999999999" customHeight="1" x14ac:dyDescent="0.25">
      <c r="B11" s="77" t="s">
        <v>81</v>
      </c>
      <c r="C11" s="80">
        <v>7931.3429999999998</v>
      </c>
      <c r="D11" s="80">
        <v>9616.8250000000007</v>
      </c>
      <c r="E11" s="80">
        <v>11659.5</v>
      </c>
      <c r="F11" s="80">
        <v>4823.83</v>
      </c>
      <c r="G11" s="80">
        <v>4178</v>
      </c>
      <c r="H11" s="80">
        <v>5524</v>
      </c>
    </row>
    <row r="12" spans="1:8" ht="16.399999999999999" customHeight="1" x14ac:dyDescent="0.25">
      <c r="B12" s="79" t="s">
        <v>82</v>
      </c>
      <c r="C12" s="82">
        <v>1425.7619999999999</v>
      </c>
      <c r="D12" s="82">
        <v>2760</v>
      </c>
      <c r="E12" s="82">
        <v>2391.6999999999998</v>
      </c>
      <c r="F12" s="82">
        <v>126.18</v>
      </c>
      <c r="G12" s="82">
        <v>493</v>
      </c>
      <c r="H12" s="82">
        <v>1094</v>
      </c>
    </row>
    <row r="13" spans="1:8" ht="16.399999999999999" customHeight="1" x14ac:dyDescent="0.25">
      <c r="B13" s="77" t="s">
        <v>83</v>
      </c>
      <c r="C13" s="80">
        <v>13930</v>
      </c>
      <c r="D13" s="80">
        <v>15931</v>
      </c>
      <c r="E13" s="80">
        <v>19447.940999999999</v>
      </c>
      <c r="F13" s="80">
        <v>22954</v>
      </c>
      <c r="G13" s="80">
        <v>22565</v>
      </c>
      <c r="H13" s="80">
        <v>25248</v>
      </c>
    </row>
    <row r="14" spans="1:8" ht="16.399999999999999" customHeight="1" x14ac:dyDescent="0.25"/>
    <row r="15" spans="1:8" s="21" customFormat="1" ht="11.15" customHeight="1" x14ac:dyDescent="0.25">
      <c r="A15" s="243" t="s">
        <v>84</v>
      </c>
      <c r="B15" s="244"/>
      <c r="C15" s="244"/>
      <c r="D15" s="244"/>
      <c r="E15" s="2"/>
    </row>
    <row r="16" spans="1:8" s="21" customFormat="1" ht="11.15" customHeight="1" x14ac:dyDescent="0.25">
      <c r="A16" s="20" t="s">
        <v>85</v>
      </c>
    </row>
    <row r="17" spans="1:8" s="21" customFormat="1" ht="11.15" customHeight="1" x14ac:dyDescent="0.25">
      <c r="A17" s="19" t="s">
        <v>66</v>
      </c>
      <c r="B17" s="237" t="s">
        <v>86</v>
      </c>
      <c r="C17" s="237"/>
      <c r="D17" s="237"/>
      <c r="E17" s="237"/>
      <c r="F17" s="237"/>
      <c r="G17" s="54"/>
    </row>
    <row r="18" spans="1:8" s="21" customFormat="1" ht="22.5" customHeight="1" x14ac:dyDescent="0.25">
      <c r="A18" s="19" t="s">
        <v>68</v>
      </c>
      <c r="B18" s="237" t="s">
        <v>87</v>
      </c>
      <c r="C18" s="237"/>
      <c r="D18" s="237"/>
      <c r="E18" s="237"/>
      <c r="F18" s="237"/>
      <c r="G18" s="237"/>
      <c r="H18" s="237"/>
    </row>
    <row r="19" spans="1:8" s="21" customFormat="1" ht="22.5" customHeight="1" x14ac:dyDescent="0.25">
      <c r="A19" s="19" t="s">
        <v>69</v>
      </c>
      <c r="B19" s="237" t="s">
        <v>88</v>
      </c>
      <c r="C19" s="237"/>
      <c r="D19" s="237"/>
      <c r="E19" s="237"/>
      <c r="F19" s="237"/>
      <c r="G19" s="237"/>
      <c r="H19" s="237"/>
    </row>
    <row r="20" spans="1:8" s="21" customFormat="1" ht="11.15" customHeight="1" x14ac:dyDescent="0.25">
      <c r="A20" s="19" t="s">
        <v>71</v>
      </c>
      <c r="B20" s="237" t="s">
        <v>89</v>
      </c>
      <c r="C20" s="237"/>
      <c r="D20" s="237"/>
      <c r="E20" s="237"/>
      <c r="F20" s="237"/>
      <c r="G20" s="54"/>
    </row>
    <row r="21" spans="1:8" s="21" customFormat="1" ht="12.65" customHeight="1" x14ac:dyDescent="0.25">
      <c r="B21" s="237"/>
      <c r="C21" s="237"/>
      <c r="D21" s="237"/>
      <c r="E21" s="237"/>
      <c r="F21" s="237"/>
      <c r="G21" s="54"/>
    </row>
    <row r="22" spans="1:8" ht="12.75" customHeight="1" x14ac:dyDescent="0.25">
      <c r="A22" s="62" t="s">
        <v>90</v>
      </c>
      <c r="B22" s="242" t="s">
        <v>91</v>
      </c>
      <c r="C22" s="242"/>
      <c r="D22" s="242"/>
      <c r="E22" s="242"/>
      <c r="F22" s="242"/>
      <c r="G22" s="242"/>
      <c r="H22" s="242"/>
    </row>
    <row r="23" spans="1:8" ht="31.5" customHeight="1" x14ac:dyDescent="0.25">
      <c r="A23" s="19" t="s">
        <v>92</v>
      </c>
      <c r="B23" s="242" t="s">
        <v>93</v>
      </c>
      <c r="C23" s="242"/>
      <c r="D23" s="242"/>
      <c r="E23" s="242"/>
      <c r="F23" s="242"/>
      <c r="G23" s="242"/>
      <c r="H23" s="242"/>
    </row>
  </sheetData>
  <sortState xmlns:xlrd2="http://schemas.microsoft.com/office/spreadsheetml/2017/richdata2" ref="A5:H8">
    <sortCondition ref="A5:A8"/>
  </sortState>
  <mergeCells count="7">
    <mergeCell ref="B22:H22"/>
    <mergeCell ref="B23:H23"/>
    <mergeCell ref="A15:D15"/>
    <mergeCell ref="B17:F17"/>
    <mergeCell ref="B20:F21"/>
    <mergeCell ref="B18:H18"/>
    <mergeCell ref="B19:H19"/>
  </mergeCells>
  <pageMargins left="0.59055118110236227" right="0.47244094488188981" top="0.74803149606299213" bottom="0.74803149606299213" header="0.31496062992125984" footer="0.31496062992125984"/>
  <pageSetup paperSize="9" scale="98"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22"/>
  <sheetViews>
    <sheetView showGridLines="0" zoomScaleNormal="100" workbookViewId="0"/>
  </sheetViews>
  <sheetFormatPr defaultColWidth="8.54296875" defaultRowHeight="11" x14ac:dyDescent="0.25"/>
  <cols>
    <col min="1" max="1" width="2.54296875" style="1" customWidth="1"/>
    <col min="2" max="2" width="11.54296875" style="1" customWidth="1"/>
    <col min="3" max="8" width="13" style="1" customWidth="1"/>
    <col min="9" max="11" width="8.54296875" style="1"/>
    <col min="12" max="12" width="10.453125" style="1" bestFit="1" customWidth="1"/>
    <col min="13" max="16384" width="8.54296875" style="1"/>
  </cols>
  <sheetData>
    <row r="1" spans="1:9" ht="16.399999999999999" customHeight="1" x14ac:dyDescent="0.25">
      <c r="A1" s="68"/>
      <c r="B1" s="74" t="s">
        <v>94</v>
      </c>
      <c r="C1" s="68"/>
      <c r="D1" s="68"/>
      <c r="E1" s="68"/>
      <c r="F1" s="68"/>
    </row>
    <row r="2" spans="1:9" ht="20.149999999999999" customHeight="1" x14ac:dyDescent="0.25">
      <c r="A2" s="68"/>
      <c r="B2" s="74" t="s">
        <v>95</v>
      </c>
      <c r="C2" s="68"/>
      <c r="D2" s="68"/>
      <c r="E2" s="68"/>
      <c r="F2" s="68"/>
    </row>
    <row r="3" spans="1:9" ht="16.399999999999999" customHeight="1" x14ac:dyDescent="0.25"/>
    <row r="4" spans="1:9" ht="47.25" customHeight="1" x14ac:dyDescent="0.25">
      <c r="B4" s="83" t="s">
        <v>96</v>
      </c>
      <c r="C4" s="76" t="s">
        <v>97</v>
      </c>
      <c r="D4" s="76" t="s">
        <v>98</v>
      </c>
      <c r="E4" s="76" t="s">
        <v>99</v>
      </c>
      <c r="F4" s="84" t="s">
        <v>100</v>
      </c>
      <c r="G4" s="76" t="s">
        <v>101</v>
      </c>
      <c r="H4" s="76" t="s">
        <v>102</v>
      </c>
    </row>
    <row r="5" spans="1:9" ht="16.399999999999999" customHeight="1" x14ac:dyDescent="0.25">
      <c r="B5" s="85">
        <v>1995</v>
      </c>
      <c r="C5" s="87">
        <v>3591</v>
      </c>
      <c r="D5" s="88">
        <v>144.69999999999999</v>
      </c>
      <c r="E5" s="88">
        <v>14551.349999999999</v>
      </c>
      <c r="F5" s="89" t="s">
        <v>63</v>
      </c>
      <c r="G5" s="88" t="s">
        <v>63</v>
      </c>
      <c r="H5" s="88" t="s">
        <v>63</v>
      </c>
    </row>
    <row r="6" spans="1:9" ht="16.399999999999999" customHeight="1" x14ac:dyDescent="0.25">
      <c r="B6" s="85">
        <v>2000</v>
      </c>
      <c r="C6" s="87">
        <v>6673</v>
      </c>
      <c r="D6" s="88">
        <v>201.2</v>
      </c>
      <c r="E6" s="88">
        <v>21230.3</v>
      </c>
      <c r="F6" s="89" t="s">
        <v>63</v>
      </c>
      <c r="G6" s="88" t="s">
        <v>63</v>
      </c>
      <c r="H6" s="88" t="s">
        <v>63</v>
      </c>
    </row>
    <row r="7" spans="1:9" ht="16.399999999999999" customHeight="1" x14ac:dyDescent="0.25">
      <c r="B7" s="85">
        <v>2005</v>
      </c>
      <c r="C7" s="87">
        <v>7098</v>
      </c>
      <c r="D7" s="88">
        <v>252.60000000000002</v>
      </c>
      <c r="E7" s="88">
        <v>28881.599999999999</v>
      </c>
      <c r="F7" s="89" t="s">
        <v>63</v>
      </c>
      <c r="G7" s="88" t="s">
        <v>63</v>
      </c>
      <c r="H7" s="88" t="s">
        <v>63</v>
      </c>
    </row>
    <row r="8" spans="1:9" ht="16.399999999999999" customHeight="1" x14ac:dyDescent="0.25">
      <c r="B8" s="86">
        <v>2010</v>
      </c>
      <c r="C8" s="90">
        <v>8312</v>
      </c>
      <c r="D8" s="91">
        <v>287.40700000000004</v>
      </c>
      <c r="E8" s="91">
        <v>35817.9</v>
      </c>
      <c r="F8" s="92">
        <v>2922</v>
      </c>
      <c r="G8" s="91">
        <v>15.865876</v>
      </c>
      <c r="H8" s="91">
        <v>14048.6</v>
      </c>
    </row>
    <row r="9" spans="1:9" ht="16.399999999999999" customHeight="1" x14ac:dyDescent="0.25">
      <c r="B9" s="86">
        <v>2015</v>
      </c>
      <c r="C9" s="90">
        <v>8754</v>
      </c>
      <c r="D9" s="91">
        <v>290.35000000000002</v>
      </c>
      <c r="E9" s="91">
        <v>41487.968455000002</v>
      </c>
      <c r="F9" s="92">
        <v>4741</v>
      </c>
      <c r="G9" s="91">
        <v>30.550999999999998</v>
      </c>
      <c r="H9" s="91">
        <v>27670.556970000001</v>
      </c>
    </row>
    <row r="10" spans="1:9" ht="16.399999999999999" customHeight="1" x14ac:dyDescent="0.25">
      <c r="B10" s="86">
        <v>2020</v>
      </c>
      <c r="C10" s="90">
        <v>6411</v>
      </c>
      <c r="D10" s="91">
        <v>153.34061299999999</v>
      </c>
      <c r="E10" s="91">
        <v>26499.40509</v>
      </c>
      <c r="F10" s="92">
        <v>3861</v>
      </c>
      <c r="G10" s="91">
        <v>24.29139</v>
      </c>
      <c r="H10" s="91">
        <v>18405.235262499998</v>
      </c>
    </row>
    <row r="11" spans="1:9" ht="16.399999999999999" customHeight="1" x14ac:dyDescent="0.25">
      <c r="B11" s="86">
        <v>2021</v>
      </c>
      <c r="C11" s="90">
        <v>5407</v>
      </c>
      <c r="D11" s="91">
        <v>149.68092300000001</v>
      </c>
      <c r="E11" s="91">
        <v>26801.449200000003</v>
      </c>
      <c r="F11" s="92">
        <v>3267</v>
      </c>
      <c r="G11" s="91">
        <v>22.142353</v>
      </c>
      <c r="H11" s="91">
        <v>18611.5</v>
      </c>
    </row>
    <row r="12" spans="1:9" ht="16.399999999999999" customHeight="1" x14ac:dyDescent="0.25">
      <c r="B12" s="86">
        <v>2022</v>
      </c>
      <c r="C12" s="90">
        <v>4705</v>
      </c>
      <c r="D12" s="91">
        <v>154.216296</v>
      </c>
      <c r="E12" s="91">
        <v>28351.9</v>
      </c>
      <c r="F12" s="92">
        <v>2969</v>
      </c>
      <c r="G12" s="91">
        <v>21.882283000000001</v>
      </c>
      <c r="H12" s="91">
        <v>19299</v>
      </c>
    </row>
    <row r="13" spans="1:9" ht="16.399999999999999" customHeight="1" x14ac:dyDescent="0.25"/>
    <row r="14" spans="1:9" s="21" customFormat="1" ht="11.15" customHeight="1" x14ac:dyDescent="0.25">
      <c r="A14" s="20" t="s">
        <v>103</v>
      </c>
    </row>
    <row r="15" spans="1:9" s="21" customFormat="1" ht="11.15" customHeight="1" x14ac:dyDescent="0.25">
      <c r="A15" s="20" t="s">
        <v>437</v>
      </c>
    </row>
    <row r="16" spans="1:9" s="21" customFormat="1" ht="13.4" customHeight="1" x14ac:dyDescent="0.25">
      <c r="A16" s="19" t="s">
        <v>66</v>
      </c>
      <c r="B16" s="237" t="s">
        <v>104</v>
      </c>
      <c r="C16" s="237"/>
      <c r="D16" s="237"/>
      <c r="E16" s="237"/>
      <c r="F16" s="237"/>
      <c r="G16" s="237"/>
      <c r="H16" s="237"/>
      <c r="I16" s="237"/>
    </row>
    <row r="17" spans="1:8" s="21" customFormat="1" ht="13.4" customHeight="1" x14ac:dyDescent="0.25">
      <c r="A17" s="19" t="s">
        <v>68</v>
      </c>
      <c r="B17" s="245" t="s">
        <v>105</v>
      </c>
      <c r="C17" s="245"/>
      <c r="D17" s="245"/>
      <c r="E17" s="245"/>
      <c r="F17" s="245"/>
      <c r="G17" s="245"/>
      <c r="H17" s="245"/>
    </row>
    <row r="18" spans="1:8" s="21" customFormat="1" ht="11.15" customHeight="1" x14ac:dyDescent="0.25">
      <c r="A18" s="19"/>
    </row>
    <row r="21" spans="1:8" x14ac:dyDescent="0.25">
      <c r="B21" s="2"/>
      <c r="D21" s="12"/>
      <c r="E21" s="12"/>
      <c r="G21" s="12"/>
      <c r="H21" s="12"/>
    </row>
    <row r="22" spans="1:8" x14ac:dyDescent="0.25">
      <c r="D22" s="12"/>
      <c r="E22" s="12"/>
      <c r="G22" s="12"/>
      <c r="H22" s="12"/>
    </row>
  </sheetData>
  <mergeCells count="2">
    <mergeCell ref="B17:H17"/>
    <mergeCell ref="B16:I16"/>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ignoredErrors>
    <ignoredError sqref="A16:A17"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I28"/>
  <sheetViews>
    <sheetView showGridLines="0" zoomScaleNormal="100" workbookViewId="0"/>
  </sheetViews>
  <sheetFormatPr defaultColWidth="8.54296875" defaultRowHeight="11" x14ac:dyDescent="0.25"/>
  <cols>
    <col min="1" max="1" width="2.54296875" style="1" customWidth="1"/>
    <col min="2" max="2" width="38" style="1" customWidth="1"/>
    <col min="3" max="6" width="12.54296875" style="5" customWidth="1"/>
    <col min="7" max="7" width="12.54296875" style="1" customWidth="1"/>
    <col min="8" max="9" width="10.453125" style="1" bestFit="1" customWidth="1"/>
    <col min="10" max="16384" width="8.54296875" style="1"/>
  </cols>
  <sheetData>
    <row r="1" spans="1:9" ht="16.399999999999999" customHeight="1" x14ac:dyDescent="0.25">
      <c r="A1" s="68"/>
      <c r="B1" s="69" t="s">
        <v>106</v>
      </c>
      <c r="C1" s="93"/>
    </row>
    <row r="2" spans="1:9" ht="20.149999999999999" customHeight="1" x14ac:dyDescent="0.25">
      <c r="A2" s="68"/>
      <c r="B2" s="74" t="s">
        <v>18</v>
      </c>
      <c r="C2" s="93"/>
      <c r="D2" s="1"/>
      <c r="E2" s="1"/>
      <c r="F2" s="1"/>
    </row>
    <row r="3" spans="1:9" ht="16.399999999999999" customHeight="1" x14ac:dyDescent="0.25">
      <c r="B3" s="2"/>
      <c r="G3" s="2"/>
    </row>
    <row r="4" spans="1:9" ht="20.149999999999999" customHeight="1" x14ac:dyDescent="0.25">
      <c r="B4" s="94" t="s">
        <v>107</v>
      </c>
      <c r="C4" s="76">
        <v>2010</v>
      </c>
      <c r="D4" s="76">
        <v>2015</v>
      </c>
      <c r="E4" s="76">
        <v>2020</v>
      </c>
      <c r="F4" s="76">
        <v>2021</v>
      </c>
      <c r="G4" s="76">
        <v>2022</v>
      </c>
    </row>
    <row r="5" spans="1:9" ht="20.149999999999999" customHeight="1" x14ac:dyDescent="0.25">
      <c r="B5" s="95"/>
      <c r="C5" s="247" t="s">
        <v>108</v>
      </c>
      <c r="D5" s="247"/>
      <c r="E5" s="247"/>
      <c r="F5" s="247"/>
      <c r="G5" s="247"/>
    </row>
    <row r="6" spans="1:9" ht="16.399999999999999" customHeight="1" x14ac:dyDescent="0.25">
      <c r="B6" s="71" t="s">
        <v>109</v>
      </c>
      <c r="C6" s="97">
        <v>7373</v>
      </c>
      <c r="D6" s="97">
        <v>11164.496999999999</v>
      </c>
      <c r="E6" s="97">
        <v>14161.529</v>
      </c>
      <c r="F6" s="97">
        <v>14560.072</v>
      </c>
      <c r="G6" s="97">
        <v>15060.584999999999</v>
      </c>
    </row>
    <row r="7" spans="1:9" ht="16.399999999999999" customHeight="1" x14ac:dyDescent="0.25">
      <c r="B7" s="96" t="s">
        <v>110</v>
      </c>
      <c r="C7" s="98">
        <v>0.64700000000000002</v>
      </c>
      <c r="D7" s="98">
        <v>0.72399999999999998</v>
      </c>
      <c r="E7" s="98">
        <v>0.53700000000000003</v>
      </c>
      <c r="F7" s="98">
        <v>0.53300000000000003</v>
      </c>
      <c r="G7" s="98">
        <v>0.52900000000000003</v>
      </c>
    </row>
    <row r="8" spans="1:9" ht="16.399999999999999" customHeight="1" x14ac:dyDescent="0.25">
      <c r="B8" s="71" t="s">
        <v>111</v>
      </c>
      <c r="C8" s="97">
        <v>432082</v>
      </c>
      <c r="D8" s="97">
        <v>438983</v>
      </c>
      <c r="E8" s="97">
        <v>306263.74300000002</v>
      </c>
      <c r="F8" s="97">
        <v>298430.74099999998</v>
      </c>
      <c r="G8" s="97">
        <v>257101.3</v>
      </c>
    </row>
    <row r="9" spans="1:9" ht="16.399999999999999" customHeight="1" x14ac:dyDescent="0.25">
      <c r="B9" s="71" t="s">
        <v>112</v>
      </c>
      <c r="C9" s="97">
        <v>80</v>
      </c>
      <c r="D9" s="97">
        <v>54</v>
      </c>
      <c r="E9" s="97">
        <v>40</v>
      </c>
      <c r="F9" s="97">
        <v>38</v>
      </c>
      <c r="G9" s="97">
        <v>32</v>
      </c>
    </row>
    <row r="10" spans="1:9" ht="16.399999999999999" customHeight="1" x14ac:dyDescent="0.25">
      <c r="B10" s="71" t="s">
        <v>113</v>
      </c>
      <c r="C10" s="97">
        <v>403067</v>
      </c>
      <c r="D10" s="97">
        <v>468796</v>
      </c>
      <c r="E10" s="97">
        <v>346304.77600000001</v>
      </c>
      <c r="F10" s="97">
        <v>334587.18800000002</v>
      </c>
      <c r="G10" s="99">
        <v>321000.29399999999</v>
      </c>
      <c r="I10" s="12"/>
    </row>
    <row r="11" spans="1:9" ht="16.399999999999999" customHeight="1" x14ac:dyDescent="0.25">
      <c r="B11" s="71" t="s">
        <v>114</v>
      </c>
      <c r="C11" s="97">
        <v>9255</v>
      </c>
      <c r="D11" s="97">
        <v>2639.5</v>
      </c>
      <c r="E11" s="97">
        <v>2374.931</v>
      </c>
      <c r="F11" s="97">
        <v>2393.7910000000002</v>
      </c>
      <c r="G11" s="97">
        <v>2255.3339999999998</v>
      </c>
    </row>
    <row r="12" spans="1:9" ht="16.399999999999999" customHeight="1" x14ac:dyDescent="0.25">
      <c r="B12" s="71" t="s">
        <v>115</v>
      </c>
      <c r="C12" s="97">
        <v>1574</v>
      </c>
      <c r="D12" s="97">
        <v>2806.9</v>
      </c>
      <c r="E12" s="97">
        <v>1875.857</v>
      </c>
      <c r="F12" s="97">
        <v>1422.711</v>
      </c>
      <c r="G12" s="97">
        <v>1300.99</v>
      </c>
    </row>
    <row r="13" spans="1:9" ht="16.399999999999999" customHeight="1" x14ac:dyDescent="0.25">
      <c r="B13" s="71" t="s">
        <v>116</v>
      </c>
      <c r="C13" s="97">
        <v>3019</v>
      </c>
      <c r="D13" s="97">
        <v>3294.5</v>
      </c>
      <c r="E13" s="97">
        <v>2131.652</v>
      </c>
      <c r="F13" s="97">
        <v>2065.1280000000002</v>
      </c>
      <c r="G13" s="97">
        <v>1811.7940000000001</v>
      </c>
    </row>
    <row r="14" spans="1:9" ht="20.149999999999999" customHeight="1" x14ac:dyDescent="0.25">
      <c r="B14" s="95"/>
      <c r="C14" s="247" t="s">
        <v>117</v>
      </c>
      <c r="D14" s="247"/>
      <c r="E14" s="247"/>
      <c r="F14" s="247"/>
      <c r="G14" s="247"/>
    </row>
    <row r="15" spans="1:9" ht="16.399999999999999" customHeight="1" x14ac:dyDescent="0.25">
      <c r="B15" s="71" t="s">
        <v>109</v>
      </c>
      <c r="C15" s="97" t="s">
        <v>63</v>
      </c>
      <c r="D15" s="97">
        <v>3293.7840000000001</v>
      </c>
      <c r="E15" s="97">
        <v>9095.6669999999995</v>
      </c>
      <c r="F15" s="97">
        <v>10476.208000000001</v>
      </c>
      <c r="G15" s="97">
        <v>11510.76</v>
      </c>
    </row>
    <row r="16" spans="1:9" ht="16.399999999999999" customHeight="1" x14ac:dyDescent="0.25">
      <c r="B16" s="96" t="s">
        <v>110</v>
      </c>
      <c r="C16" s="98" t="s">
        <v>63</v>
      </c>
      <c r="D16" s="98">
        <v>0.85199999999999998</v>
      </c>
      <c r="E16" s="98">
        <v>0.88800000000000001</v>
      </c>
      <c r="F16" s="98">
        <v>0.88100000000000001</v>
      </c>
      <c r="G16" s="98">
        <v>0.873</v>
      </c>
    </row>
    <row r="17" spans="1:7" ht="16.399999999999999" customHeight="1" x14ac:dyDescent="0.25">
      <c r="B17" s="71" t="s">
        <v>111</v>
      </c>
      <c r="C17" s="97" t="s">
        <v>63</v>
      </c>
      <c r="D17" s="97">
        <v>531427.73</v>
      </c>
      <c r="E17" s="97">
        <v>2523480.3339999998</v>
      </c>
      <c r="F17" s="97">
        <v>2967300.84</v>
      </c>
      <c r="G17" s="97">
        <v>3248180.0490000001</v>
      </c>
    </row>
    <row r="18" spans="1:7" ht="16.399999999999999" customHeight="1" x14ac:dyDescent="0.25">
      <c r="B18" s="71" t="s">
        <v>112</v>
      </c>
      <c r="C18" s="97" t="s">
        <v>63</v>
      </c>
      <c r="D18" s="97">
        <v>189</v>
      </c>
      <c r="E18" s="97">
        <v>312</v>
      </c>
      <c r="F18" s="97">
        <v>321</v>
      </c>
      <c r="G18" s="97">
        <v>323</v>
      </c>
    </row>
    <row r="19" spans="1:7" ht="16.399999999999999" customHeight="1" x14ac:dyDescent="0.25">
      <c r="B19" s="71" t="s">
        <v>113</v>
      </c>
      <c r="C19" s="97" t="s">
        <v>63</v>
      </c>
      <c r="D19" s="97">
        <v>94178</v>
      </c>
      <c r="E19" s="97">
        <v>478843.78200000001</v>
      </c>
      <c r="F19" s="97">
        <v>560748.78700000001</v>
      </c>
      <c r="G19" s="97">
        <v>639171.12199999997</v>
      </c>
    </row>
    <row r="20" spans="1:7" ht="16.399999999999999" customHeight="1" x14ac:dyDescent="0.25"/>
    <row r="21" spans="1:7" ht="11.15" customHeight="1" x14ac:dyDescent="0.25">
      <c r="A21" s="56" t="s">
        <v>65</v>
      </c>
      <c r="B21" s="57"/>
      <c r="C21" s="58"/>
      <c r="D21" s="58"/>
      <c r="E21" s="58"/>
      <c r="F21" s="58"/>
      <c r="G21" s="57"/>
    </row>
    <row r="22" spans="1:7" ht="11.15" customHeight="1" x14ac:dyDescent="0.25">
      <c r="A22" s="20" t="s">
        <v>437</v>
      </c>
      <c r="B22" s="57"/>
      <c r="C22" s="58"/>
      <c r="D22" s="58"/>
      <c r="E22" s="58"/>
      <c r="F22" s="58"/>
      <c r="G22" s="57"/>
    </row>
    <row r="23" spans="1:7" ht="23.5" customHeight="1" x14ac:dyDescent="0.25">
      <c r="A23" s="59">
        <f>1</f>
        <v>1</v>
      </c>
      <c r="B23" s="237" t="s">
        <v>118</v>
      </c>
      <c r="C23" s="237"/>
      <c r="D23" s="237"/>
      <c r="E23" s="237"/>
      <c r="F23" s="237"/>
      <c r="G23" s="237"/>
    </row>
    <row r="24" spans="1:7" ht="12.75" customHeight="1" x14ac:dyDescent="0.25">
      <c r="A24" s="59">
        <f>A23+1</f>
        <v>2</v>
      </c>
      <c r="B24" s="245" t="s">
        <v>119</v>
      </c>
      <c r="C24" s="245"/>
      <c r="D24" s="245"/>
      <c r="E24" s="245"/>
      <c r="F24" s="245"/>
      <c r="G24" s="245"/>
    </row>
    <row r="25" spans="1:7" ht="12.75" customHeight="1" x14ac:dyDescent="0.25">
      <c r="A25" s="59">
        <f>A24+1</f>
        <v>3</v>
      </c>
      <c r="B25" s="237" t="s">
        <v>120</v>
      </c>
      <c r="C25" s="237"/>
      <c r="D25" s="237"/>
      <c r="E25" s="237"/>
      <c r="F25" s="237"/>
      <c r="G25" s="237"/>
    </row>
    <row r="26" spans="1:7" ht="45.75" customHeight="1" x14ac:dyDescent="0.25">
      <c r="A26" s="59">
        <f t="shared" ref="A26:A27" si="0">A25+1</f>
        <v>4</v>
      </c>
      <c r="B26" s="237" t="s">
        <v>121</v>
      </c>
      <c r="C26" s="237"/>
      <c r="D26" s="237"/>
      <c r="E26" s="237"/>
      <c r="F26" s="237"/>
      <c r="G26" s="237"/>
    </row>
    <row r="27" spans="1:7" ht="23.25" customHeight="1" x14ac:dyDescent="0.25">
      <c r="A27" s="59">
        <f t="shared" si="0"/>
        <v>5</v>
      </c>
      <c r="B27" s="237" t="s">
        <v>122</v>
      </c>
      <c r="C27" s="237"/>
      <c r="D27" s="237"/>
      <c r="E27" s="237"/>
      <c r="F27" s="237"/>
      <c r="G27" s="237"/>
    </row>
    <row r="28" spans="1:7" x14ac:dyDescent="0.25">
      <c r="B28" s="246"/>
      <c r="C28" s="246"/>
      <c r="D28" s="246"/>
      <c r="E28" s="246"/>
      <c r="F28" s="246"/>
      <c r="G28" s="246"/>
    </row>
  </sheetData>
  <mergeCells count="8">
    <mergeCell ref="B26:G26"/>
    <mergeCell ref="B27:G27"/>
    <mergeCell ref="B28:G28"/>
    <mergeCell ref="C5:G5"/>
    <mergeCell ref="C14:G14"/>
    <mergeCell ref="B23:G23"/>
    <mergeCell ref="B24:G24"/>
    <mergeCell ref="B25:G25"/>
  </mergeCells>
  <phoneticPr fontId="17" type="noConversion"/>
  <pageMargins left="0.59055118110236227" right="0.47244094488188981" top="0.74803149606299213" bottom="0.74803149606299213" header="0.31496062992125984" footer="0.31496062992125984"/>
  <pageSetup paperSize="9" scale="90"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I43"/>
  <sheetViews>
    <sheetView showGridLines="0" zoomScaleNormal="100" workbookViewId="0"/>
  </sheetViews>
  <sheetFormatPr defaultColWidth="8.54296875" defaultRowHeight="11" x14ac:dyDescent="0.25"/>
  <cols>
    <col min="1" max="1" width="2.54296875" style="1" customWidth="1"/>
    <col min="2" max="2" width="29.54296875" style="1" customWidth="1"/>
    <col min="3" max="5" width="10.54296875" style="1" customWidth="1"/>
    <col min="6" max="10" width="11.453125" style="1" customWidth="1"/>
    <col min="11" max="11" width="9.453125" style="1" bestFit="1" customWidth="1"/>
    <col min="12" max="16384" width="8.54296875" style="1"/>
  </cols>
  <sheetData>
    <row r="1" spans="1:9" ht="16.399999999999999" customHeight="1" x14ac:dyDescent="0.25">
      <c r="A1" s="68"/>
      <c r="B1" s="69" t="s">
        <v>123</v>
      </c>
      <c r="C1" s="68"/>
    </row>
    <row r="2" spans="1:9" ht="20.149999999999999" customHeight="1" x14ac:dyDescent="0.25">
      <c r="A2" s="68"/>
      <c r="B2" s="74" t="s">
        <v>124</v>
      </c>
      <c r="C2" s="68"/>
    </row>
    <row r="3" spans="1:9" ht="16.399999999999999" customHeight="1" x14ac:dyDescent="0.25"/>
    <row r="4" spans="1:9" ht="20.149999999999999" customHeight="1" x14ac:dyDescent="0.25">
      <c r="B4" s="100"/>
      <c r="C4" s="76">
        <v>2000</v>
      </c>
      <c r="D4" s="76">
        <v>2005</v>
      </c>
      <c r="E4" s="76">
        <v>2010</v>
      </c>
      <c r="F4" s="76">
        <v>2015</v>
      </c>
      <c r="G4" s="76">
        <v>2020</v>
      </c>
      <c r="H4" s="76">
        <v>2021</v>
      </c>
      <c r="I4" s="76">
        <v>2022</v>
      </c>
    </row>
    <row r="5" spans="1:9" ht="20.149999999999999" customHeight="1" x14ac:dyDescent="0.25">
      <c r="B5" s="101" t="s">
        <v>125</v>
      </c>
      <c r="C5" s="102"/>
      <c r="D5" s="102"/>
      <c r="E5" s="102"/>
      <c r="F5" s="102"/>
      <c r="G5" s="102"/>
      <c r="H5" s="102"/>
      <c r="I5" s="102"/>
    </row>
    <row r="6" spans="1:9" ht="20.149999999999999" customHeight="1" x14ac:dyDescent="0.25">
      <c r="B6" s="103" t="s">
        <v>126</v>
      </c>
      <c r="C6" s="80">
        <v>656.23</v>
      </c>
      <c r="D6" s="80">
        <v>816.49</v>
      </c>
      <c r="E6" s="80">
        <v>1005.503</v>
      </c>
      <c r="F6" s="80">
        <v>1287.0809999999999</v>
      </c>
      <c r="G6" s="80">
        <v>1754.6</v>
      </c>
      <c r="H6" s="80">
        <v>1916.8</v>
      </c>
      <c r="I6" s="80">
        <v>1549</v>
      </c>
    </row>
    <row r="7" spans="1:9" ht="16.399999999999999" customHeight="1" x14ac:dyDescent="0.25">
      <c r="B7" s="104" t="s">
        <v>127</v>
      </c>
      <c r="C7" s="81" t="s">
        <v>128</v>
      </c>
      <c r="D7" s="81" t="s">
        <v>128</v>
      </c>
      <c r="E7" s="81" t="s">
        <v>128</v>
      </c>
      <c r="F7" s="81">
        <v>1242.8</v>
      </c>
      <c r="G7" s="81">
        <v>1693.4</v>
      </c>
      <c r="H7" s="81">
        <v>1827.4</v>
      </c>
      <c r="I7" s="81">
        <v>1459</v>
      </c>
    </row>
    <row r="8" spans="1:9" ht="16.399999999999999" customHeight="1" x14ac:dyDescent="0.25">
      <c r="B8" s="104" t="s">
        <v>129</v>
      </c>
      <c r="C8" s="81" t="s">
        <v>128</v>
      </c>
      <c r="D8" s="81" t="s">
        <v>128</v>
      </c>
      <c r="E8" s="81" t="s">
        <v>128</v>
      </c>
      <c r="F8" s="81">
        <v>44.3</v>
      </c>
      <c r="G8" s="81">
        <v>61.2</v>
      </c>
      <c r="H8" s="81">
        <v>89.4</v>
      </c>
      <c r="I8" s="81">
        <v>90</v>
      </c>
    </row>
    <row r="9" spans="1:9" ht="16.399999999999999" customHeight="1" x14ac:dyDescent="0.25">
      <c r="B9" s="104" t="s">
        <v>130</v>
      </c>
      <c r="C9" s="81">
        <v>263.32</v>
      </c>
      <c r="D9" s="81">
        <v>132.68</v>
      </c>
      <c r="E9" s="81">
        <v>65.756</v>
      </c>
      <c r="F9" s="81">
        <v>43.478999999999999</v>
      </c>
      <c r="G9" s="81">
        <v>12.4</v>
      </c>
      <c r="H9" s="81">
        <v>10.199999999999999</v>
      </c>
      <c r="I9" s="81">
        <v>13</v>
      </c>
    </row>
    <row r="10" spans="1:9" ht="16.399999999999999" customHeight="1" x14ac:dyDescent="0.25">
      <c r="B10" s="104" t="s">
        <v>131</v>
      </c>
      <c r="C10" s="81">
        <v>392.91</v>
      </c>
      <c r="D10" s="81">
        <v>683.81</v>
      </c>
      <c r="E10" s="81">
        <v>939.74699999999996</v>
      </c>
      <c r="F10" s="81">
        <v>1243.607</v>
      </c>
      <c r="G10" s="81">
        <v>1742.2</v>
      </c>
      <c r="H10" s="81">
        <v>1906.6</v>
      </c>
      <c r="I10" s="81">
        <v>1532</v>
      </c>
    </row>
    <row r="11" spans="1:9" ht="20.149999999999999" customHeight="1" x14ac:dyDescent="0.25">
      <c r="B11" s="103" t="s">
        <v>132</v>
      </c>
      <c r="C11" s="80">
        <v>166.17</v>
      </c>
      <c r="D11" s="80">
        <v>218.98</v>
      </c>
      <c r="E11" s="80">
        <v>246.01599999999999</v>
      </c>
      <c r="F11" s="80">
        <v>413.35</v>
      </c>
      <c r="G11" s="80">
        <v>546.1</v>
      </c>
      <c r="H11" s="80">
        <v>544</v>
      </c>
      <c r="I11" s="80">
        <v>514</v>
      </c>
    </row>
    <row r="12" spans="1:9" ht="16.399999999999999" customHeight="1" x14ac:dyDescent="0.25">
      <c r="B12" s="104" t="s">
        <v>127</v>
      </c>
      <c r="C12" s="81" t="s">
        <v>128</v>
      </c>
      <c r="D12" s="81" t="s">
        <v>128</v>
      </c>
      <c r="E12" s="81" t="s">
        <v>128</v>
      </c>
      <c r="F12" s="81">
        <v>262.8</v>
      </c>
      <c r="G12" s="81">
        <v>310.5</v>
      </c>
      <c r="H12" s="81">
        <v>320.39999999999998</v>
      </c>
      <c r="I12" s="81">
        <v>319</v>
      </c>
    </row>
    <row r="13" spans="1:9" ht="16.399999999999999" customHeight="1" x14ac:dyDescent="0.25">
      <c r="B13" s="104" t="s">
        <v>129</v>
      </c>
      <c r="C13" s="81" t="s">
        <v>128</v>
      </c>
      <c r="D13" s="81" t="s">
        <v>128</v>
      </c>
      <c r="E13" s="81" t="s">
        <v>128</v>
      </c>
      <c r="F13" s="81">
        <v>150.52000000000001</v>
      </c>
      <c r="G13" s="81">
        <v>235.7</v>
      </c>
      <c r="H13" s="81">
        <v>223.7</v>
      </c>
      <c r="I13" s="81">
        <v>196</v>
      </c>
    </row>
    <row r="14" spans="1:9" ht="20.149999999999999" customHeight="1" x14ac:dyDescent="0.25">
      <c r="B14" s="103" t="s">
        <v>133</v>
      </c>
      <c r="C14" s="80">
        <v>70.73</v>
      </c>
      <c r="D14" s="80">
        <v>15.69</v>
      </c>
      <c r="E14" s="80">
        <v>7.2039999999999997</v>
      </c>
      <c r="F14" s="80">
        <v>2.5</v>
      </c>
      <c r="G14" s="80">
        <v>0.5</v>
      </c>
      <c r="H14" s="80">
        <v>0.38</v>
      </c>
      <c r="I14" s="80">
        <v>0.75600000000000001</v>
      </c>
    </row>
    <row r="15" spans="1:9" ht="16.399999999999999" customHeight="1" x14ac:dyDescent="0.25">
      <c r="B15" s="104" t="s">
        <v>127</v>
      </c>
      <c r="C15" s="81" t="s">
        <v>128</v>
      </c>
      <c r="D15" s="81" t="s">
        <v>128</v>
      </c>
      <c r="E15" s="81" t="s">
        <v>128</v>
      </c>
      <c r="F15" s="81">
        <v>2.2000000000000002</v>
      </c>
      <c r="G15" s="81">
        <v>0.4</v>
      </c>
      <c r="H15" s="81">
        <v>0.3</v>
      </c>
      <c r="I15" s="81">
        <v>0.71199999999999997</v>
      </c>
    </row>
    <row r="16" spans="1:9" ht="16.399999999999999" customHeight="1" x14ac:dyDescent="0.25">
      <c r="B16" s="104" t="s">
        <v>129</v>
      </c>
      <c r="C16" s="81" t="s">
        <v>128</v>
      </c>
      <c r="D16" s="81" t="s">
        <v>128</v>
      </c>
      <c r="E16" s="81" t="s">
        <v>128</v>
      </c>
      <c r="F16" s="81">
        <v>0.255</v>
      </c>
      <c r="G16" s="81">
        <v>8.1000000000000003E-2</v>
      </c>
      <c r="H16" s="81">
        <v>6.7000000000000004E-2</v>
      </c>
      <c r="I16" s="81">
        <v>4.3999999999999997E-2</v>
      </c>
    </row>
    <row r="17" spans="1:9" ht="20.149999999999999" customHeight="1" x14ac:dyDescent="0.25">
      <c r="B17" s="101" t="s">
        <v>134</v>
      </c>
      <c r="C17" s="105"/>
      <c r="D17" s="106"/>
      <c r="E17" s="105"/>
      <c r="F17" s="105"/>
      <c r="G17" s="105"/>
      <c r="H17" s="105"/>
      <c r="I17" s="105"/>
    </row>
    <row r="18" spans="1:9" ht="20.149999999999999" customHeight="1" x14ac:dyDescent="0.25">
      <c r="B18" s="103" t="s">
        <v>135</v>
      </c>
      <c r="C18" s="109">
        <v>7433.5674991999758</v>
      </c>
      <c r="D18" s="110">
        <v>4237.330524562456</v>
      </c>
      <c r="E18" s="110">
        <v>3664.0308382968524</v>
      </c>
      <c r="F18" s="110">
        <v>4731.6000000000004</v>
      </c>
      <c r="G18" s="110">
        <v>4454.5</v>
      </c>
      <c r="H18" s="110">
        <v>4459.8810517529218</v>
      </c>
      <c r="I18" s="110">
        <v>4887.7630729502907</v>
      </c>
    </row>
    <row r="19" spans="1:9" ht="16.399999999999999" customHeight="1" x14ac:dyDescent="0.25">
      <c r="B19" s="104" t="s">
        <v>127</v>
      </c>
      <c r="C19" s="111" t="s">
        <v>128</v>
      </c>
      <c r="D19" s="112" t="s">
        <v>128</v>
      </c>
      <c r="E19" s="112" t="s">
        <v>128</v>
      </c>
      <c r="F19" s="112">
        <v>3796.5078854200192</v>
      </c>
      <c r="G19" s="112">
        <v>3130.2114089996458</v>
      </c>
      <c r="H19" s="112">
        <v>3129.9113494582466</v>
      </c>
      <c r="I19" s="112">
        <v>3549.0705962988345</v>
      </c>
    </row>
    <row r="20" spans="1:9" ht="16.399999999999999" customHeight="1" x14ac:dyDescent="0.25">
      <c r="B20" s="104" t="s">
        <v>129</v>
      </c>
      <c r="C20" s="111" t="s">
        <v>128</v>
      </c>
      <c r="D20" s="112" t="s">
        <v>128</v>
      </c>
      <c r="E20" s="112" t="s">
        <v>128</v>
      </c>
      <c r="F20" s="112">
        <v>30966.139954853272</v>
      </c>
      <c r="G20" s="112">
        <v>41098.039215686273</v>
      </c>
      <c r="H20" s="112">
        <v>31645.413870246084</v>
      </c>
      <c r="I20" s="112">
        <v>26589.577777777777</v>
      </c>
    </row>
    <row r="21" spans="1:9" ht="16.399999999999999" customHeight="1" x14ac:dyDescent="0.25">
      <c r="B21" s="104" t="s">
        <v>130</v>
      </c>
      <c r="C21" s="111">
        <v>7302.5596232720645</v>
      </c>
      <c r="D21" s="112">
        <v>4006.933976484775</v>
      </c>
      <c r="E21" s="112">
        <v>4693.7004683983214</v>
      </c>
      <c r="F21" s="112">
        <v>5032.1839080459768</v>
      </c>
      <c r="G21" s="112">
        <v>11870.967741935483</v>
      </c>
      <c r="H21" s="112">
        <v>16039.215686274511</v>
      </c>
      <c r="I21" s="112">
        <v>20152.384615384617</v>
      </c>
    </row>
    <row r="22" spans="1:9" ht="16.399999999999999" customHeight="1" x14ac:dyDescent="0.25">
      <c r="B22" s="104" t="s">
        <v>136</v>
      </c>
      <c r="C22" s="111">
        <v>7521.366216181822</v>
      </c>
      <c r="D22" s="112">
        <v>4282.0330208683699</v>
      </c>
      <c r="E22" s="112">
        <v>3591.9827357788854</v>
      </c>
      <c r="F22" s="112">
        <v>4715.6642007076234</v>
      </c>
      <c r="G22" s="112">
        <v>4401.7334404775575</v>
      </c>
      <c r="H22" s="112">
        <v>4397.9334941781181</v>
      </c>
      <c r="I22" s="112">
        <v>4756.6070496083557</v>
      </c>
    </row>
    <row r="23" spans="1:9" ht="20.149999999999999" customHeight="1" x14ac:dyDescent="0.25">
      <c r="B23" s="103" t="s">
        <v>137</v>
      </c>
      <c r="C23" s="109">
        <v>306.67388818679666</v>
      </c>
      <c r="D23" s="110">
        <v>232.62398392547266</v>
      </c>
      <c r="E23" s="110">
        <v>224.83452295785639</v>
      </c>
      <c r="F23" s="110">
        <v>245.38526672311599</v>
      </c>
      <c r="G23" s="110">
        <v>247.2</v>
      </c>
      <c r="H23" s="110">
        <v>271.89999999999998</v>
      </c>
      <c r="I23" s="110">
        <v>309.20428015564204</v>
      </c>
    </row>
    <row r="24" spans="1:9" ht="16.399999999999999" customHeight="1" x14ac:dyDescent="0.25">
      <c r="B24" s="104" t="s">
        <v>127</v>
      </c>
      <c r="C24" s="111" t="s">
        <v>128</v>
      </c>
      <c r="D24" s="112" t="s">
        <v>128</v>
      </c>
      <c r="E24" s="112" t="s">
        <v>128</v>
      </c>
      <c r="F24" s="112">
        <v>248.09741248097413</v>
      </c>
      <c r="G24" s="112">
        <v>255.39452495974234</v>
      </c>
      <c r="H24" s="112">
        <v>271.22347066167293</v>
      </c>
      <c r="I24" s="112">
        <v>293.84639498432603</v>
      </c>
    </row>
    <row r="25" spans="1:9" ht="16.399999999999999" customHeight="1" x14ac:dyDescent="0.25">
      <c r="B25" s="104" t="s">
        <v>129</v>
      </c>
      <c r="C25" s="112" t="s">
        <v>128</v>
      </c>
      <c r="D25" s="112" t="s">
        <v>128</v>
      </c>
      <c r="E25" s="112" t="s">
        <v>128</v>
      </c>
      <c r="F25" s="112">
        <v>240.53156146179401</v>
      </c>
      <c r="G25" s="112">
        <v>236.31735256682225</v>
      </c>
      <c r="H25" s="112">
        <v>272.68663388466695</v>
      </c>
      <c r="I25" s="112">
        <v>332.62244897959187</v>
      </c>
    </row>
    <row r="26" spans="1:9" ht="16.399999999999999" customHeight="1" x14ac:dyDescent="0.25">
      <c r="B26" s="103" t="s">
        <v>138</v>
      </c>
      <c r="C26" s="109">
        <v>1226.9192704651491</v>
      </c>
      <c r="D26" s="109">
        <v>4386.8706182281712</v>
      </c>
      <c r="E26" s="109">
        <v>5675.4719600222097</v>
      </c>
      <c r="F26" s="109">
        <v>7289.3</v>
      </c>
      <c r="G26" s="109">
        <v>5339.5</v>
      </c>
      <c r="H26" s="109">
        <v>4065.9028871391074</v>
      </c>
      <c r="I26" s="109">
        <v>1966.9113756613756</v>
      </c>
    </row>
    <row r="27" spans="1:9" ht="16.399999999999999" customHeight="1" x14ac:dyDescent="0.25">
      <c r="B27" s="104" t="s">
        <v>127</v>
      </c>
      <c r="C27" s="111" t="s">
        <v>128</v>
      </c>
      <c r="D27" s="111" t="s">
        <v>128</v>
      </c>
      <c r="E27" s="111" t="s">
        <v>128</v>
      </c>
      <c r="F27" s="112">
        <v>6727.272727272727</v>
      </c>
      <c r="G27" s="112">
        <v>5000</v>
      </c>
      <c r="H27" s="112">
        <v>3346.0859872611463</v>
      </c>
      <c r="I27" s="112">
        <v>1599.1587078651685</v>
      </c>
    </row>
    <row r="28" spans="1:9" ht="16.399999999999999" customHeight="1" x14ac:dyDescent="0.25">
      <c r="B28" s="104" t="s">
        <v>129</v>
      </c>
      <c r="C28" s="111" t="s">
        <v>128</v>
      </c>
      <c r="D28" s="111" t="s">
        <v>128</v>
      </c>
      <c r="E28" s="111" t="s">
        <v>128</v>
      </c>
      <c r="F28" s="111">
        <v>10000</v>
      </c>
      <c r="G28" s="111">
        <v>8000</v>
      </c>
      <c r="H28" s="111">
        <v>7439.373134328358</v>
      </c>
      <c r="I28" s="111">
        <v>7917.8181818181829</v>
      </c>
    </row>
    <row r="29" spans="1:9" ht="16.399999999999999" customHeight="1" x14ac:dyDescent="0.25"/>
    <row r="30" spans="1:9" s="23" customFormat="1" ht="11.15" customHeight="1" x14ac:dyDescent="0.25">
      <c r="A30" s="20" t="s">
        <v>84</v>
      </c>
      <c r="B30" s="21"/>
      <c r="C30" s="21"/>
      <c r="D30" s="21"/>
      <c r="E30" s="21"/>
      <c r="F30" s="21"/>
      <c r="G30" s="21"/>
      <c r="H30" s="21"/>
      <c r="I30" s="21"/>
    </row>
    <row r="31" spans="1:9" s="23" customFormat="1" ht="11.15" customHeight="1" x14ac:dyDescent="0.25">
      <c r="A31" s="20" t="s">
        <v>444</v>
      </c>
      <c r="B31" s="21"/>
      <c r="C31" s="21"/>
      <c r="D31" s="21"/>
      <c r="E31" s="21"/>
      <c r="F31" s="21"/>
      <c r="G31" s="21"/>
      <c r="H31" s="21"/>
      <c r="I31" s="21"/>
    </row>
    <row r="32" spans="1:9" s="21" customFormat="1" ht="22.5" customHeight="1" x14ac:dyDescent="0.25">
      <c r="A32" s="19" t="s">
        <v>66</v>
      </c>
      <c r="B32" s="237" t="s">
        <v>139</v>
      </c>
      <c r="C32" s="237"/>
      <c r="D32" s="237"/>
      <c r="E32" s="237"/>
      <c r="F32" s="237"/>
      <c r="G32" s="237"/>
      <c r="H32" s="237"/>
      <c r="I32" s="54"/>
    </row>
    <row r="33" spans="1:9" s="23" customFormat="1" ht="11.25" customHeight="1" x14ac:dyDescent="0.25">
      <c r="A33" s="59">
        <f>2</f>
        <v>2</v>
      </c>
      <c r="B33" s="237" t="s">
        <v>140</v>
      </c>
      <c r="C33" s="237"/>
      <c r="D33" s="237"/>
      <c r="E33" s="237"/>
      <c r="F33" s="237"/>
      <c r="G33" s="237"/>
      <c r="H33" s="237"/>
      <c r="I33" s="54"/>
    </row>
    <row r="34" spans="1:9" s="23" customFormat="1" ht="15.65" customHeight="1" x14ac:dyDescent="0.25">
      <c r="A34" s="21"/>
      <c r="B34" s="237"/>
      <c r="C34" s="237"/>
      <c r="D34" s="237"/>
      <c r="E34" s="237"/>
      <c r="F34" s="237"/>
      <c r="G34" s="237"/>
      <c r="H34" s="237"/>
      <c r="I34" s="54"/>
    </row>
    <row r="35" spans="1:9" ht="10.5" customHeight="1" x14ac:dyDescent="0.25">
      <c r="A35" s="59">
        <f>3</f>
        <v>3</v>
      </c>
      <c r="B35" s="237" t="s">
        <v>141</v>
      </c>
      <c r="C35" s="237"/>
      <c r="D35" s="237"/>
      <c r="E35" s="237"/>
      <c r="F35" s="237"/>
      <c r="G35" s="237"/>
      <c r="H35" s="237"/>
      <c r="I35" s="54"/>
    </row>
    <row r="36" spans="1:9" x14ac:dyDescent="0.25">
      <c r="A36" s="21"/>
      <c r="B36" s="237"/>
      <c r="C36" s="237"/>
      <c r="D36" s="237"/>
      <c r="E36" s="237"/>
      <c r="F36" s="237"/>
      <c r="G36" s="237"/>
      <c r="H36" s="237"/>
      <c r="I36" s="54"/>
    </row>
    <row r="37" spans="1:9" x14ac:dyDescent="0.25">
      <c r="A37" s="57"/>
      <c r="B37" s="237"/>
      <c r="C37" s="237"/>
      <c r="D37" s="237"/>
      <c r="E37" s="237"/>
      <c r="F37" s="237"/>
      <c r="G37" s="237"/>
      <c r="H37" s="237"/>
      <c r="I37" s="54"/>
    </row>
    <row r="38" spans="1:9" x14ac:dyDescent="0.25">
      <c r="A38" s="57"/>
      <c r="B38" s="237"/>
      <c r="C38" s="237"/>
      <c r="D38" s="237"/>
      <c r="E38" s="237"/>
      <c r="F38" s="237"/>
      <c r="G38" s="237"/>
      <c r="H38" s="237"/>
      <c r="I38" s="54"/>
    </row>
    <row r="39" spans="1:9" ht="24" customHeight="1" x14ac:dyDescent="0.25">
      <c r="A39" s="57"/>
      <c r="B39" s="237"/>
      <c r="C39" s="237"/>
      <c r="D39" s="237"/>
      <c r="E39" s="237"/>
      <c r="F39" s="237"/>
      <c r="G39" s="237"/>
      <c r="H39" s="237"/>
      <c r="I39" s="54"/>
    </row>
    <row r="40" spans="1:9" ht="20" x14ac:dyDescent="0.25">
      <c r="A40" s="59">
        <f>4</f>
        <v>4</v>
      </c>
      <c r="B40" s="237" t="s">
        <v>142</v>
      </c>
      <c r="C40" s="237"/>
      <c r="D40" s="237"/>
      <c r="E40" s="237"/>
      <c r="F40" s="237"/>
      <c r="G40" s="237"/>
      <c r="H40" s="237"/>
      <c r="I40" s="54"/>
    </row>
    <row r="41" spans="1:9" ht="12.65" customHeight="1" x14ac:dyDescent="0.25">
      <c r="A41" s="21"/>
      <c r="B41" s="237"/>
      <c r="C41" s="237"/>
      <c r="D41" s="237"/>
      <c r="E41" s="237"/>
      <c r="F41" s="237"/>
      <c r="G41" s="237"/>
      <c r="H41" s="237"/>
      <c r="I41" s="54"/>
    </row>
    <row r="42" spans="1:9" ht="20" x14ac:dyDescent="0.25">
      <c r="A42" s="59">
        <f>5</f>
        <v>5</v>
      </c>
      <c r="B42" s="237" t="s">
        <v>143</v>
      </c>
      <c r="C42" s="237"/>
      <c r="D42" s="237"/>
      <c r="E42" s="237"/>
      <c r="F42" s="237"/>
      <c r="G42" s="237"/>
      <c r="H42" s="237"/>
      <c r="I42" s="54"/>
    </row>
    <row r="43" spans="1:9" x14ac:dyDescent="0.25">
      <c r="A43" s="21"/>
      <c r="B43" s="237"/>
      <c r="C43" s="237"/>
      <c r="D43" s="237"/>
      <c r="E43" s="237"/>
      <c r="F43" s="237"/>
      <c r="G43" s="237"/>
      <c r="H43" s="237"/>
      <c r="I43" s="54"/>
    </row>
  </sheetData>
  <mergeCells count="5">
    <mergeCell ref="B40:H41"/>
    <mergeCell ref="B42:H43"/>
    <mergeCell ref="B33:H34"/>
    <mergeCell ref="B35:H39"/>
    <mergeCell ref="B32:H32"/>
  </mergeCells>
  <phoneticPr fontId="17" type="noConversion"/>
  <pageMargins left="0.59055118110236227" right="0.47244094488188981" top="0.74803149606299213" bottom="0.74803149606299213" header="0.31496062992125984" footer="0.31496062992125984"/>
  <pageSetup paperSize="9" scale="85"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showGridLines="0" zoomScaleNormal="100" workbookViewId="0"/>
  </sheetViews>
  <sheetFormatPr defaultColWidth="8.54296875" defaultRowHeight="11" x14ac:dyDescent="0.25"/>
  <cols>
    <col min="1" max="1" width="2.54296875" style="1" customWidth="1"/>
    <col min="2" max="2" width="25.54296875" style="1" customWidth="1"/>
    <col min="3" max="10" width="9" style="1" customWidth="1"/>
    <col min="11" max="11" width="8.54296875" style="1" customWidth="1"/>
    <col min="12" max="12" width="10.1796875" style="1" bestFit="1" customWidth="1"/>
    <col min="13" max="13" width="9.453125" style="1" bestFit="1" customWidth="1"/>
    <col min="14" max="16384" width="8.54296875" style="1"/>
  </cols>
  <sheetData>
    <row r="1" spans="1:14" ht="16.399999999999999" customHeight="1" x14ac:dyDescent="0.25">
      <c r="A1" s="68"/>
      <c r="B1" s="74" t="s">
        <v>144</v>
      </c>
      <c r="C1" s="113"/>
      <c r="D1" s="68"/>
      <c r="E1" s="68"/>
      <c r="F1" s="68"/>
    </row>
    <row r="2" spans="1:14" ht="20.149999999999999" customHeight="1" x14ac:dyDescent="0.25">
      <c r="A2" s="68"/>
      <c r="B2" s="74" t="s">
        <v>145</v>
      </c>
      <c r="C2" s="113"/>
      <c r="D2" s="68"/>
      <c r="E2" s="68"/>
      <c r="F2" s="68"/>
    </row>
    <row r="3" spans="1:14" ht="16.399999999999999" customHeight="1" x14ac:dyDescent="0.25">
      <c r="B3" s="8"/>
      <c r="C3" s="8"/>
      <c r="D3" s="4"/>
      <c r="E3" s="4"/>
      <c r="F3" s="4"/>
      <c r="G3" s="4"/>
    </row>
    <row r="4" spans="1:14" ht="52.4" customHeight="1" x14ac:dyDescent="0.25">
      <c r="B4" s="83"/>
      <c r="C4" s="114">
        <v>2000</v>
      </c>
      <c r="D4" s="114">
        <v>2005</v>
      </c>
      <c r="E4" s="114">
        <v>2010</v>
      </c>
      <c r="F4" s="114">
        <v>2015</v>
      </c>
      <c r="G4" s="114">
        <v>2020</v>
      </c>
      <c r="H4" s="114">
        <v>2021</v>
      </c>
      <c r="I4" s="114">
        <v>2022</v>
      </c>
      <c r="J4" s="76" t="s">
        <v>445</v>
      </c>
    </row>
    <row r="5" spans="1:14" ht="20.149999999999999" customHeight="1" x14ac:dyDescent="0.25">
      <c r="A5" s="8"/>
      <c r="B5" s="101" t="s">
        <v>146</v>
      </c>
      <c r="C5" s="115"/>
      <c r="D5" s="115"/>
      <c r="E5" s="115"/>
      <c r="F5" s="115"/>
      <c r="G5" s="115"/>
      <c r="H5" s="115"/>
      <c r="I5" s="115"/>
      <c r="J5" s="115"/>
    </row>
    <row r="6" spans="1:14" ht="16.399999999999999" customHeight="1" x14ac:dyDescent="0.25">
      <c r="B6" s="116" t="s">
        <v>147</v>
      </c>
      <c r="C6" s="108">
        <v>656.23</v>
      </c>
      <c r="D6" s="108">
        <v>816.49</v>
      </c>
      <c r="E6" s="108">
        <v>1005.503</v>
      </c>
      <c r="F6" s="108">
        <v>1287.0999999999999</v>
      </c>
      <c r="G6" s="108">
        <v>1754.6</v>
      </c>
      <c r="H6" s="108">
        <v>1916.8</v>
      </c>
      <c r="I6" s="108">
        <v>1548.8076000000001</v>
      </c>
      <c r="J6" s="121">
        <v>28.974105081873713</v>
      </c>
      <c r="L6" s="231"/>
    </row>
    <row r="7" spans="1:14" ht="16.399999999999999" customHeight="1" x14ac:dyDescent="0.25">
      <c r="B7" s="116" t="s">
        <v>148</v>
      </c>
      <c r="C7" s="108">
        <v>166.17</v>
      </c>
      <c r="D7" s="108">
        <v>218.98</v>
      </c>
      <c r="E7" s="108">
        <v>246.01599999999999</v>
      </c>
      <c r="F7" s="108">
        <v>413.35</v>
      </c>
      <c r="G7" s="108">
        <v>546.1</v>
      </c>
      <c r="H7" s="108">
        <v>544</v>
      </c>
      <c r="I7" s="108">
        <v>514</v>
      </c>
      <c r="J7" s="121">
        <v>9.6155842805026825</v>
      </c>
      <c r="L7" s="231"/>
    </row>
    <row r="8" spans="1:14" ht="28.4" customHeight="1" x14ac:dyDescent="0.25">
      <c r="B8" s="71" t="s">
        <v>149</v>
      </c>
      <c r="C8" s="108">
        <v>445.63</v>
      </c>
      <c r="D8" s="108">
        <v>738.53</v>
      </c>
      <c r="E8" s="108">
        <v>1066.8900000000001</v>
      </c>
      <c r="F8" s="108">
        <v>1475.8</v>
      </c>
      <c r="G8" s="108">
        <v>2459.1</v>
      </c>
      <c r="H8" s="108">
        <v>2765.9</v>
      </c>
      <c r="I8" s="108">
        <v>3149.2172</v>
      </c>
      <c r="J8" s="121">
        <v>58.913547479005203</v>
      </c>
      <c r="L8" s="231"/>
    </row>
    <row r="9" spans="1:14" ht="16.399999999999999" customHeight="1" x14ac:dyDescent="0.25">
      <c r="B9" s="71" t="s">
        <v>150</v>
      </c>
      <c r="C9" s="108">
        <v>51.27</v>
      </c>
      <c r="D9" s="108">
        <v>102.02</v>
      </c>
      <c r="E9" s="108">
        <v>60.62</v>
      </c>
      <c r="F9" s="108">
        <v>7.03</v>
      </c>
      <c r="G9" s="108">
        <v>57.2</v>
      </c>
      <c r="H9" s="108">
        <v>47.3</v>
      </c>
      <c r="I9" s="108">
        <v>63.9343</v>
      </c>
      <c r="J9" s="121">
        <v>1.1960421207489156</v>
      </c>
      <c r="L9" s="231"/>
    </row>
    <row r="10" spans="1:14" ht="16.399999999999999" customHeight="1" x14ac:dyDescent="0.25">
      <c r="B10" s="116" t="s">
        <v>151</v>
      </c>
      <c r="C10" s="108">
        <v>70.73</v>
      </c>
      <c r="D10" s="108">
        <v>15.69</v>
      </c>
      <c r="E10" s="108">
        <v>7.2039999999999997</v>
      </c>
      <c r="F10" s="108">
        <v>2.5</v>
      </c>
      <c r="G10" s="108">
        <v>0.5</v>
      </c>
      <c r="H10" s="108">
        <v>0.4</v>
      </c>
      <c r="I10" s="108">
        <v>0.75600000000000001</v>
      </c>
      <c r="J10" s="121">
        <v>1.4142765984552583E-2</v>
      </c>
      <c r="L10" s="231"/>
      <c r="M10" s="55"/>
    </row>
    <row r="11" spans="1:14" ht="16.399999999999999" customHeight="1" x14ac:dyDescent="0.25">
      <c r="B11" s="71" t="s">
        <v>152</v>
      </c>
      <c r="C11" s="108">
        <v>0.71</v>
      </c>
      <c r="D11" s="108">
        <v>0.36</v>
      </c>
      <c r="E11" s="108">
        <v>0.16</v>
      </c>
      <c r="F11" s="108">
        <v>1</v>
      </c>
      <c r="G11" s="108">
        <v>34.800000000000004</v>
      </c>
      <c r="H11" s="108">
        <v>42.6</v>
      </c>
      <c r="I11" s="108">
        <v>68.773899999999429</v>
      </c>
      <c r="J11" s="121">
        <v>1.2865782718849377</v>
      </c>
      <c r="L11" s="231"/>
    </row>
    <row r="12" spans="1:14" ht="20.149999999999999" customHeight="1" x14ac:dyDescent="0.25">
      <c r="B12" s="118" t="s">
        <v>153</v>
      </c>
      <c r="C12" s="120">
        <v>1390.74</v>
      </c>
      <c r="D12" s="120">
        <v>1892.6299999999999</v>
      </c>
      <c r="E12" s="120">
        <v>2386.39</v>
      </c>
      <c r="F12" s="120">
        <v>3186.78</v>
      </c>
      <c r="G12" s="120">
        <v>4852.3</v>
      </c>
      <c r="H12" s="120">
        <v>5317</v>
      </c>
      <c r="I12" s="120">
        <v>5345.4889999999996</v>
      </c>
      <c r="J12" s="119">
        <v>100</v>
      </c>
      <c r="K12" s="9"/>
      <c r="L12" s="12"/>
      <c r="M12" s="36"/>
      <c r="N12" s="36"/>
    </row>
    <row r="13" spans="1:14" ht="20.149999999999999" customHeight="1" x14ac:dyDescent="0.25">
      <c r="A13" s="8"/>
      <c r="B13" s="101" t="s">
        <v>154</v>
      </c>
      <c r="C13" s="117"/>
      <c r="D13" s="117"/>
      <c r="E13" s="117"/>
      <c r="F13" s="117"/>
      <c r="G13" s="117"/>
      <c r="H13" s="117"/>
      <c r="I13" s="117"/>
      <c r="J13" s="117"/>
    </row>
    <row r="14" spans="1:14" ht="16.399999999999999" customHeight="1" x14ac:dyDescent="0.25">
      <c r="B14" s="116" t="s">
        <v>147</v>
      </c>
      <c r="C14" s="108">
        <v>4878.13</v>
      </c>
      <c r="D14" s="108">
        <v>3459.74</v>
      </c>
      <c r="E14" s="108">
        <v>3684.19</v>
      </c>
      <c r="F14" s="108">
        <v>6090.1</v>
      </c>
      <c r="G14" s="108">
        <v>7815.9</v>
      </c>
      <c r="H14" s="108">
        <v>8548.7000000000007</v>
      </c>
      <c r="I14" s="108">
        <v>7571.1563925999999</v>
      </c>
      <c r="J14" s="121">
        <v>95.873361198009817</v>
      </c>
      <c r="L14" s="231"/>
    </row>
    <row r="15" spans="1:14" ht="16.399999999999999" customHeight="1" x14ac:dyDescent="0.25">
      <c r="B15" s="116" t="s">
        <v>148</v>
      </c>
      <c r="C15" s="108">
        <v>50.96</v>
      </c>
      <c r="D15" s="108">
        <v>50.94</v>
      </c>
      <c r="E15" s="108">
        <v>55.31</v>
      </c>
      <c r="F15" s="108">
        <v>101.43</v>
      </c>
      <c r="G15" s="108">
        <v>135</v>
      </c>
      <c r="H15" s="108">
        <v>147.9</v>
      </c>
      <c r="I15" s="108">
        <v>158.93100000000001</v>
      </c>
      <c r="J15" s="121">
        <v>2.0125392183753714</v>
      </c>
      <c r="K15" s="6"/>
      <c r="L15" s="231"/>
      <c r="M15" s="6"/>
    </row>
    <row r="16" spans="1:14" ht="28.4" customHeight="1" x14ac:dyDescent="0.25">
      <c r="B16" s="71" t="s">
        <v>155</v>
      </c>
      <c r="C16" s="108">
        <v>25.83</v>
      </c>
      <c r="D16" s="108">
        <v>41.43</v>
      </c>
      <c r="E16" s="108">
        <v>58.74</v>
      </c>
      <c r="F16" s="108">
        <v>83.2</v>
      </c>
      <c r="G16" s="108">
        <v>107.6</v>
      </c>
      <c r="H16" s="108">
        <v>119.7</v>
      </c>
      <c r="I16" s="108">
        <v>133.82599999999999</v>
      </c>
      <c r="J16" s="121">
        <v>1.6946352406912584</v>
      </c>
      <c r="K16" s="6"/>
      <c r="L16" s="231"/>
      <c r="M16" s="6"/>
    </row>
    <row r="17" spans="1:13" ht="16.399999999999999" customHeight="1" x14ac:dyDescent="0.25">
      <c r="B17" s="71" t="s">
        <v>150</v>
      </c>
      <c r="C17" s="108">
        <v>0.2</v>
      </c>
      <c r="D17" s="108">
        <v>0.49</v>
      </c>
      <c r="E17" s="108">
        <v>0.26</v>
      </c>
      <c r="F17" s="108">
        <v>0.37</v>
      </c>
      <c r="G17" s="108">
        <v>3.4</v>
      </c>
      <c r="H17" s="108">
        <v>3.1</v>
      </c>
      <c r="I17" s="108">
        <v>2.1867586000000001</v>
      </c>
      <c r="J17" s="121">
        <v>2.769086863871505E-2</v>
      </c>
      <c r="K17" s="6"/>
      <c r="L17" s="231"/>
      <c r="M17" s="6"/>
    </row>
    <row r="18" spans="1:13" ht="16.399999999999999" customHeight="1" x14ac:dyDescent="0.25">
      <c r="B18" s="116" t="s">
        <v>151</v>
      </c>
      <c r="C18" s="108">
        <v>86.78</v>
      </c>
      <c r="D18" s="108">
        <v>68.83</v>
      </c>
      <c r="E18" s="108">
        <v>40.89</v>
      </c>
      <c r="F18" s="108">
        <v>17.899999999999999</v>
      </c>
      <c r="G18" s="108">
        <v>2.7</v>
      </c>
      <c r="H18" s="108">
        <v>1.5</v>
      </c>
      <c r="I18" s="108">
        <v>1.48698</v>
      </c>
      <c r="J18" s="121">
        <v>1.8829589991504546E-2</v>
      </c>
      <c r="K18" s="6"/>
      <c r="L18" s="231"/>
      <c r="M18" s="6"/>
    </row>
    <row r="19" spans="1:13" ht="16.399999999999999" customHeight="1" x14ac:dyDescent="0.25">
      <c r="B19" s="71" t="s">
        <v>152</v>
      </c>
      <c r="C19" s="108">
        <v>5.41</v>
      </c>
      <c r="D19" s="108">
        <v>3.12</v>
      </c>
      <c r="E19" s="108">
        <v>1.49</v>
      </c>
      <c r="F19" s="108">
        <v>2</v>
      </c>
      <c r="G19" s="108">
        <v>14.8</v>
      </c>
      <c r="H19" s="108">
        <v>29.5</v>
      </c>
      <c r="I19" s="108">
        <v>29.451522700000204</v>
      </c>
      <c r="J19" s="121">
        <v>0.37294388429332803</v>
      </c>
      <c r="K19" s="6"/>
      <c r="L19" s="231"/>
      <c r="M19" s="6"/>
    </row>
    <row r="20" spans="1:13" ht="20.149999999999999" customHeight="1" x14ac:dyDescent="0.25">
      <c r="B20" s="118" t="s">
        <v>153</v>
      </c>
      <c r="C20" s="120">
        <v>5047.3099999999995</v>
      </c>
      <c r="D20" s="120">
        <v>3624.5499999999993</v>
      </c>
      <c r="E20" s="120">
        <v>3840.8699999999994</v>
      </c>
      <c r="F20" s="120">
        <v>6294.9</v>
      </c>
      <c r="G20" s="120">
        <v>8079.4</v>
      </c>
      <c r="H20" s="120">
        <v>8850.4</v>
      </c>
      <c r="I20" s="120">
        <v>7897.0386539000001</v>
      </c>
      <c r="J20" s="120">
        <v>100</v>
      </c>
      <c r="K20" s="6"/>
      <c r="L20" s="6"/>
      <c r="M20" s="232"/>
    </row>
    <row r="21" spans="1:13" ht="16.399999999999999" customHeight="1" x14ac:dyDescent="0.25"/>
    <row r="22" spans="1:13" s="21" customFormat="1" ht="11.15" customHeight="1" x14ac:dyDescent="0.25">
      <c r="A22" s="20" t="s">
        <v>156</v>
      </c>
    </row>
    <row r="23" spans="1:13" s="21" customFormat="1" ht="11.15" customHeight="1" x14ac:dyDescent="0.25">
      <c r="A23" s="20" t="s">
        <v>444</v>
      </c>
    </row>
    <row r="24" spans="1:13" s="21" customFormat="1" ht="34.4" customHeight="1" x14ac:dyDescent="0.25">
      <c r="A24" s="19" t="s">
        <v>66</v>
      </c>
      <c r="B24" s="237" t="s">
        <v>157</v>
      </c>
      <c r="C24" s="237"/>
      <c r="D24" s="237"/>
      <c r="E24" s="237"/>
      <c r="F24" s="237"/>
      <c r="G24" s="237"/>
      <c r="H24" s="237"/>
      <c r="I24" s="237"/>
      <c r="J24" s="237"/>
      <c r="K24" s="237"/>
    </row>
    <row r="25" spans="1:13" s="21" customFormat="1" ht="33" customHeight="1" x14ac:dyDescent="0.25">
      <c r="A25" s="19" t="s">
        <v>68</v>
      </c>
      <c r="B25" s="237" t="s">
        <v>158</v>
      </c>
      <c r="C25" s="237"/>
      <c r="D25" s="237"/>
      <c r="E25" s="237"/>
      <c r="F25" s="237"/>
      <c r="G25" s="237"/>
      <c r="H25" s="237"/>
      <c r="I25" s="237"/>
      <c r="J25" s="237"/>
      <c r="K25" s="237"/>
    </row>
    <row r="26" spans="1:13" s="21" customFormat="1" ht="30" customHeight="1" x14ac:dyDescent="0.25">
      <c r="A26" s="19" t="s">
        <v>69</v>
      </c>
      <c r="B26" s="237" t="s">
        <v>159</v>
      </c>
      <c r="C26" s="237"/>
      <c r="D26" s="237"/>
      <c r="E26" s="237"/>
      <c r="F26" s="237"/>
      <c r="G26" s="237"/>
      <c r="H26" s="237"/>
      <c r="I26" s="237"/>
      <c r="J26" s="237"/>
      <c r="K26" s="237"/>
    </row>
    <row r="27" spans="1:13" s="21" customFormat="1" ht="11.15" customHeight="1" x14ac:dyDescent="0.25">
      <c r="A27" s="19" t="s">
        <v>71</v>
      </c>
      <c r="B27" s="22" t="s">
        <v>160</v>
      </c>
      <c r="C27" s="22"/>
      <c r="D27" s="54"/>
      <c r="E27" s="54"/>
      <c r="F27" s="54"/>
      <c r="G27" s="54"/>
      <c r="H27" s="54"/>
      <c r="I27" s="54"/>
      <c r="J27" s="54"/>
      <c r="K27" s="54"/>
    </row>
    <row r="28" spans="1:13" s="21" customFormat="1" ht="11.15" customHeight="1" x14ac:dyDescent="0.25">
      <c r="A28" s="19" t="s">
        <v>90</v>
      </c>
      <c r="B28" s="22" t="s">
        <v>161</v>
      </c>
      <c r="C28" s="54"/>
      <c r="D28" s="54"/>
      <c r="E28" s="54"/>
      <c r="F28" s="54"/>
      <c r="G28" s="54"/>
      <c r="H28" s="54"/>
      <c r="I28" s="54"/>
      <c r="J28" s="54"/>
      <c r="K28" s="54"/>
    </row>
    <row r="29" spans="1:13" s="21" customFormat="1" ht="11.15" customHeight="1" x14ac:dyDescent="0.25"/>
    <row r="31" spans="1:13" x14ac:dyDescent="0.25">
      <c r="B31" s="2"/>
      <c r="C31" s="7"/>
      <c r="D31" s="7"/>
      <c r="E31" s="7"/>
      <c r="F31" s="7"/>
      <c r="G31" s="7"/>
      <c r="H31" s="7"/>
      <c r="I31" s="7"/>
      <c r="J31" s="7"/>
    </row>
  </sheetData>
  <mergeCells count="3">
    <mergeCell ref="B25:K25"/>
    <mergeCell ref="B24:K24"/>
    <mergeCell ref="B26:K26"/>
  </mergeCells>
  <pageMargins left="0.59055118110236227" right="0.47244094488188981" top="0.74803149606299213" bottom="0.74803149606299213" header="0.31496062992125984" footer="0.31496062992125984"/>
  <pageSetup paperSize="9" scale="86"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dimension ref="A1:Q27"/>
  <sheetViews>
    <sheetView showGridLines="0" zoomScaleNormal="100" workbookViewId="0"/>
  </sheetViews>
  <sheetFormatPr defaultColWidth="8.54296875" defaultRowHeight="11" x14ac:dyDescent="0.25"/>
  <cols>
    <col min="1" max="1" width="2.54296875" style="1" customWidth="1"/>
    <col min="2" max="2" width="5.54296875" style="1" customWidth="1"/>
    <col min="3" max="4" width="1.54296875" style="1" customWidth="1"/>
    <col min="5" max="5" width="9.54296875" style="1" customWidth="1"/>
    <col min="6" max="6" width="8.54296875" style="1" customWidth="1"/>
    <col min="7" max="7" width="1.54296875" style="1" customWidth="1"/>
    <col min="8" max="9" width="9.54296875" style="1" customWidth="1"/>
    <col min="10" max="10" width="1.54296875" style="1" customWidth="1"/>
    <col min="11" max="12" width="8.54296875" style="1" customWidth="1"/>
    <col min="13" max="13" width="8.54296875" style="1"/>
    <col min="14" max="14" width="11.54296875" style="1" bestFit="1" customWidth="1"/>
    <col min="15" max="16" width="10.453125" style="1" bestFit="1" customWidth="1"/>
    <col min="17" max="16384" width="8.54296875" style="1"/>
  </cols>
  <sheetData>
    <row r="1" spans="1:17" ht="16.399999999999999" customHeight="1" x14ac:dyDescent="0.25">
      <c r="A1" s="68"/>
      <c r="B1" s="74" t="s">
        <v>162</v>
      </c>
      <c r="C1" s="74"/>
      <c r="D1" s="68"/>
      <c r="E1" s="68"/>
      <c r="F1" s="68"/>
      <c r="G1" s="68"/>
      <c r="H1" s="68"/>
      <c r="I1" s="68"/>
    </row>
    <row r="2" spans="1:17" ht="20.149999999999999" customHeight="1" x14ac:dyDescent="0.25">
      <c r="A2" s="68"/>
      <c r="B2" s="74" t="s">
        <v>163</v>
      </c>
      <c r="C2" s="74"/>
      <c r="D2" s="68"/>
      <c r="E2" s="68"/>
      <c r="F2" s="68"/>
      <c r="G2" s="68"/>
      <c r="H2" s="68"/>
      <c r="I2" s="68"/>
    </row>
    <row r="3" spans="1:17" ht="16.399999999999999" customHeight="1" x14ac:dyDescent="0.25">
      <c r="B3" s="2"/>
      <c r="C3" s="2"/>
    </row>
    <row r="4" spans="1:17" ht="28.4" customHeight="1" x14ac:dyDescent="0.25">
      <c r="B4" s="76" t="s">
        <v>164</v>
      </c>
      <c r="C4" s="85"/>
      <c r="D4" s="85"/>
      <c r="E4" s="241" t="s">
        <v>165</v>
      </c>
      <c r="F4" s="241"/>
      <c r="G4" s="85"/>
      <c r="H4" s="241" t="s">
        <v>166</v>
      </c>
      <c r="I4" s="241"/>
      <c r="J4" s="85"/>
      <c r="K4" s="241" t="s">
        <v>167</v>
      </c>
      <c r="L4" s="241"/>
    </row>
    <row r="5" spans="1:17" ht="20.149999999999999" customHeight="1" x14ac:dyDescent="0.25">
      <c r="A5" s="8"/>
      <c r="B5" s="101" t="s">
        <v>168</v>
      </c>
      <c r="C5" s="101"/>
      <c r="D5" s="122"/>
      <c r="E5" s="122"/>
      <c r="F5" s="123"/>
      <c r="G5" s="123"/>
      <c r="H5" s="123"/>
      <c r="I5" s="123"/>
      <c r="J5" s="123"/>
      <c r="K5" s="102"/>
      <c r="L5" s="124"/>
    </row>
    <row r="6" spans="1:17" ht="16.399999999999999" customHeight="1" x14ac:dyDescent="0.25">
      <c r="B6" s="85">
        <v>2002</v>
      </c>
      <c r="C6" s="85"/>
      <c r="D6" s="127"/>
      <c r="E6" s="81">
        <v>7631</v>
      </c>
      <c r="F6" s="127">
        <v>0.21199999999999999</v>
      </c>
      <c r="G6" s="127"/>
      <c r="H6" s="81">
        <v>24842</v>
      </c>
      <c r="I6" s="127">
        <v>0.68899999999999995</v>
      </c>
      <c r="J6" s="127"/>
      <c r="K6" s="81">
        <v>3554</v>
      </c>
      <c r="L6" s="127">
        <v>9.9000000000000005E-2</v>
      </c>
    </row>
    <row r="7" spans="1:17" ht="16.399999999999999" customHeight="1" x14ac:dyDescent="0.25">
      <c r="B7" s="85">
        <v>2005</v>
      </c>
      <c r="C7" s="85"/>
      <c r="D7" s="128"/>
      <c r="E7" s="81">
        <v>9551</v>
      </c>
      <c r="F7" s="127">
        <v>0.19400000000000001</v>
      </c>
      <c r="G7" s="127"/>
      <c r="H7" s="81">
        <v>30760</v>
      </c>
      <c r="I7" s="127">
        <v>0.62671909700291351</v>
      </c>
      <c r="J7" s="127"/>
      <c r="K7" s="81">
        <v>8770</v>
      </c>
      <c r="L7" s="127">
        <v>0.17868421588802183</v>
      </c>
    </row>
    <row r="8" spans="1:17" ht="16.399999999999999" customHeight="1" x14ac:dyDescent="0.25">
      <c r="B8" s="85">
        <v>2010</v>
      </c>
      <c r="C8" s="85"/>
      <c r="D8" s="128"/>
      <c r="E8" s="81">
        <v>14386</v>
      </c>
      <c r="F8" s="127">
        <v>0.15327736106375725</v>
      </c>
      <c r="G8" s="127"/>
      <c r="H8" s="81">
        <v>53297</v>
      </c>
      <c r="I8" s="127">
        <v>0.56785927378111145</v>
      </c>
      <c r="J8" s="127"/>
      <c r="K8" s="81">
        <v>26173</v>
      </c>
      <c r="L8" s="127">
        <v>0.27886336515513127</v>
      </c>
    </row>
    <row r="9" spans="1:17" ht="16.399999999999999" customHeight="1" x14ac:dyDescent="0.25">
      <c r="B9" s="85">
        <v>2015</v>
      </c>
      <c r="C9" s="85"/>
      <c r="D9" s="128"/>
      <c r="E9" s="81">
        <v>15793</v>
      </c>
      <c r="F9" s="127">
        <v>9.0999999999999998E-2</v>
      </c>
      <c r="G9" s="127"/>
      <c r="H9" s="81">
        <v>90144</v>
      </c>
      <c r="I9" s="127">
        <v>0.51700000000000002</v>
      </c>
      <c r="J9" s="127"/>
      <c r="K9" s="81">
        <v>68305</v>
      </c>
      <c r="L9" s="127">
        <v>0.39200000000000002</v>
      </c>
      <c r="N9" s="11"/>
      <c r="O9" s="18"/>
      <c r="P9" s="11"/>
    </row>
    <row r="10" spans="1:17" ht="16.399999999999999" customHeight="1" x14ac:dyDescent="0.25">
      <c r="B10" s="85">
        <v>2020</v>
      </c>
      <c r="C10" s="85"/>
      <c r="D10" s="128"/>
      <c r="E10" s="81">
        <v>7360.2979999999998</v>
      </c>
      <c r="F10" s="127">
        <v>2.8980352577152858E-2</v>
      </c>
      <c r="G10" s="127"/>
      <c r="H10" s="81">
        <v>139991.84700000001</v>
      </c>
      <c r="I10" s="127">
        <v>0.55120228610130173</v>
      </c>
      <c r="J10" s="127"/>
      <c r="K10" s="81">
        <v>106623.302</v>
      </c>
      <c r="L10" s="127">
        <v>0.41981736132154535</v>
      </c>
      <c r="N10" s="11"/>
      <c r="O10" s="18"/>
      <c r="P10" s="11"/>
    </row>
    <row r="11" spans="1:17" ht="16.399999999999999" customHeight="1" x14ac:dyDescent="0.25">
      <c r="B11" s="85">
        <v>2021</v>
      </c>
      <c r="C11" s="85"/>
      <c r="D11" s="128"/>
      <c r="E11" s="81">
        <v>8040.5050000000001</v>
      </c>
      <c r="F11" s="127">
        <v>2.8353592554159746E-2</v>
      </c>
      <c r="G11" s="127"/>
      <c r="H11" s="81">
        <v>144838.45199999999</v>
      </c>
      <c r="I11" s="127">
        <v>0.51075031408888161</v>
      </c>
      <c r="J11" s="127"/>
      <c r="K11" s="81">
        <v>130700.804</v>
      </c>
      <c r="L11" s="127">
        <v>0.46089609335695858</v>
      </c>
      <c r="N11" s="12"/>
      <c r="O11" s="60"/>
      <c r="P11" s="60"/>
      <c r="Q11" s="60"/>
    </row>
    <row r="12" spans="1:17" ht="16.399999999999999" customHeight="1" x14ac:dyDescent="0.25">
      <c r="B12" s="85">
        <v>2022</v>
      </c>
      <c r="C12" s="85"/>
      <c r="D12" s="128"/>
      <c r="E12" s="81">
        <v>8240.5519999999997</v>
      </c>
      <c r="F12" s="127">
        <v>2.4621542199533223E-2</v>
      </c>
      <c r="G12" s="127"/>
      <c r="H12" s="81">
        <v>167364.57</v>
      </c>
      <c r="I12" s="127">
        <v>0.50006041136100254</v>
      </c>
      <c r="J12" s="127"/>
      <c r="K12" s="81">
        <v>159083.57999999999</v>
      </c>
      <c r="L12" s="127">
        <v>0.47531804643946418</v>
      </c>
      <c r="N12" s="12"/>
      <c r="O12" s="60"/>
      <c r="P12" s="60"/>
      <c r="Q12" s="60"/>
    </row>
    <row r="13" spans="1:17" ht="20.149999999999999" customHeight="1" x14ac:dyDescent="0.25">
      <c r="A13" s="8"/>
      <c r="B13" s="101" t="s">
        <v>169</v>
      </c>
      <c r="C13" s="101"/>
      <c r="D13" s="126"/>
      <c r="E13" s="125"/>
      <c r="F13" s="126"/>
      <c r="G13" s="126"/>
      <c r="H13" s="125"/>
      <c r="I13" s="125"/>
      <c r="J13" s="125"/>
      <c r="K13" s="102"/>
      <c r="L13" s="124"/>
    </row>
    <row r="14" spans="1:17" ht="16.399999999999999" customHeight="1" x14ac:dyDescent="0.25">
      <c r="B14" s="85">
        <v>2002</v>
      </c>
      <c r="C14" s="85"/>
      <c r="D14" s="127"/>
      <c r="E14" s="129">
        <v>1047.0999999999999</v>
      </c>
      <c r="F14" s="127">
        <v>0.29299999999999998</v>
      </c>
      <c r="G14" s="127"/>
      <c r="H14" s="108">
        <v>2274.9</v>
      </c>
      <c r="I14" s="127">
        <v>0.63700000000000001</v>
      </c>
      <c r="J14" s="127"/>
      <c r="K14" s="108">
        <v>248.9</v>
      </c>
      <c r="L14" s="127">
        <v>7.0000000000000007E-2</v>
      </c>
    </row>
    <row r="15" spans="1:17" ht="16.399999999999999" customHeight="1" x14ac:dyDescent="0.25">
      <c r="B15" s="85">
        <v>2005</v>
      </c>
      <c r="C15" s="85"/>
      <c r="D15" s="81"/>
      <c r="E15" s="108">
        <v>1309.2</v>
      </c>
      <c r="F15" s="127">
        <v>0.28199999999999997</v>
      </c>
      <c r="G15" s="127"/>
      <c r="H15" s="108">
        <v>2739.9</v>
      </c>
      <c r="I15" s="127">
        <v>0.59099999999999997</v>
      </c>
      <c r="J15" s="127"/>
      <c r="K15" s="108">
        <v>590.20000000000005</v>
      </c>
      <c r="L15" s="127">
        <v>0.127</v>
      </c>
    </row>
    <row r="16" spans="1:17" ht="16.399999999999999" customHeight="1" x14ac:dyDescent="0.25">
      <c r="B16" s="85">
        <v>2010</v>
      </c>
      <c r="C16" s="85"/>
      <c r="D16" s="81"/>
      <c r="E16" s="108">
        <v>2017.3</v>
      </c>
      <c r="F16" s="127">
        <v>0.2429106409623466</v>
      </c>
      <c r="G16" s="127"/>
      <c r="H16" s="108">
        <v>4647.6000000000004</v>
      </c>
      <c r="I16" s="127">
        <v>0.55963490553541972</v>
      </c>
      <c r="J16" s="127"/>
      <c r="K16" s="108">
        <v>1344.9</v>
      </c>
      <c r="L16" s="127">
        <v>0.19745445350223365</v>
      </c>
    </row>
    <row r="17" spans="1:17" ht="16.399999999999999" customHeight="1" x14ac:dyDescent="0.25">
      <c r="B17" s="85">
        <v>2015</v>
      </c>
      <c r="C17" s="85"/>
      <c r="D17" s="81"/>
      <c r="E17" s="108">
        <v>2227</v>
      </c>
      <c r="F17" s="127">
        <v>0.17100000000000001</v>
      </c>
      <c r="G17" s="127"/>
      <c r="H17" s="108">
        <v>7121</v>
      </c>
      <c r="I17" s="127">
        <v>0.54800000000000004</v>
      </c>
      <c r="J17" s="127"/>
      <c r="K17" s="108">
        <v>3654</v>
      </c>
      <c r="L17" s="127">
        <v>0.28100000000000003</v>
      </c>
      <c r="N17" s="12"/>
    </row>
    <row r="18" spans="1:17" ht="16.399999999999999" customHeight="1" x14ac:dyDescent="0.25">
      <c r="B18" s="85">
        <v>2020</v>
      </c>
      <c r="C18" s="85"/>
      <c r="D18" s="81"/>
      <c r="E18" s="108">
        <v>1181.16273181</v>
      </c>
      <c r="F18" s="127">
        <v>8.9448260871489715E-2</v>
      </c>
      <c r="G18" s="127"/>
      <c r="H18" s="108">
        <v>7534.2764369000006</v>
      </c>
      <c r="I18" s="127">
        <v>0.57056314600531799</v>
      </c>
      <c r="J18" s="127"/>
      <c r="K18" s="108">
        <v>4489.5434693200004</v>
      </c>
      <c r="L18" s="127">
        <v>0.3399885931231923</v>
      </c>
      <c r="N18" s="12"/>
    </row>
    <row r="19" spans="1:17" ht="16.399999999999999" customHeight="1" x14ac:dyDescent="0.25">
      <c r="B19" s="85">
        <v>2021</v>
      </c>
      <c r="C19" s="85"/>
      <c r="D19" s="81"/>
      <c r="E19" s="108">
        <v>1301.54675522</v>
      </c>
      <c r="F19" s="127">
        <v>8.699597089737339E-2</v>
      </c>
      <c r="G19" s="127"/>
      <c r="H19" s="108">
        <v>8331.6362613700039</v>
      </c>
      <c r="I19" s="127">
        <v>0.55689031747394258</v>
      </c>
      <c r="J19" s="127"/>
      <c r="K19" s="108">
        <v>5327.8173814099991</v>
      </c>
      <c r="L19" s="127">
        <v>0.35611371162868394</v>
      </c>
      <c r="N19" s="12"/>
      <c r="O19" s="60"/>
      <c r="P19" s="60"/>
      <c r="Q19" s="60"/>
    </row>
    <row r="20" spans="1:17" ht="16.399999999999999" customHeight="1" x14ac:dyDescent="0.25">
      <c r="B20" s="85">
        <v>2022</v>
      </c>
      <c r="C20" s="85"/>
      <c r="D20" s="81"/>
      <c r="E20" s="108">
        <v>1317.03212861</v>
      </c>
      <c r="F20" s="127">
        <v>7.1271505455528295E-2</v>
      </c>
      <c r="G20" s="127"/>
      <c r="H20" s="108">
        <v>10848.385301970002</v>
      </c>
      <c r="I20" s="127">
        <v>0.58706293904086104</v>
      </c>
      <c r="J20" s="127"/>
      <c r="K20" s="108">
        <v>6313.6664640599993</v>
      </c>
      <c r="L20" s="127">
        <v>0.3416655555036105</v>
      </c>
      <c r="N20" s="12"/>
      <c r="O20" s="60"/>
      <c r="P20" s="60"/>
      <c r="Q20" s="60"/>
    </row>
    <row r="21" spans="1:17" ht="16.399999999999999" customHeight="1" x14ac:dyDescent="0.25">
      <c r="B21" s="3"/>
      <c r="C21" s="3"/>
      <c r="K21" s="3"/>
      <c r="N21" s="11"/>
      <c r="O21" s="11"/>
      <c r="P21" s="11"/>
    </row>
    <row r="22" spans="1:17" s="21" customFormat="1" ht="11.15" customHeight="1" x14ac:dyDescent="0.25">
      <c r="A22" s="20" t="s">
        <v>170</v>
      </c>
    </row>
    <row r="23" spans="1:17" s="21" customFormat="1" ht="11.15" customHeight="1" x14ac:dyDescent="0.25">
      <c r="A23" s="20" t="s">
        <v>444</v>
      </c>
    </row>
    <row r="24" spans="1:17" s="21" customFormat="1" ht="11.15" customHeight="1" x14ac:dyDescent="0.25">
      <c r="A24" s="19" t="s">
        <v>66</v>
      </c>
      <c r="B24" s="22" t="s">
        <v>171</v>
      </c>
      <c r="C24" s="22"/>
    </row>
    <row r="25" spans="1:17" s="21" customFormat="1" ht="11.15" customHeight="1" x14ac:dyDescent="0.25">
      <c r="A25" s="19" t="s">
        <v>68</v>
      </c>
      <c r="B25" s="22" t="s">
        <v>172</v>
      </c>
      <c r="C25" s="22"/>
    </row>
    <row r="26" spans="1:17" s="21" customFormat="1" ht="11.15" customHeight="1" x14ac:dyDescent="0.25">
      <c r="A26" s="19" t="s">
        <v>69</v>
      </c>
      <c r="B26" s="22" t="s">
        <v>173</v>
      </c>
      <c r="C26" s="22"/>
    </row>
    <row r="27" spans="1:17" s="21" customFormat="1" ht="11.15" customHeight="1" x14ac:dyDescent="0.25">
      <c r="A27" s="19"/>
      <c r="B27" s="22"/>
      <c r="C27" s="22"/>
    </row>
  </sheetData>
  <mergeCells count="3">
    <mergeCell ref="E4:F4"/>
    <mergeCell ref="H4:I4"/>
    <mergeCell ref="K4:L4"/>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F22"/>
  <sheetViews>
    <sheetView showGridLines="0" zoomScaleNormal="100" workbookViewId="0"/>
  </sheetViews>
  <sheetFormatPr defaultColWidth="9.453125" defaultRowHeight="11" x14ac:dyDescent="0.25"/>
  <cols>
    <col min="1" max="1" width="2.54296875" style="1" customWidth="1"/>
    <col min="2" max="2" width="33.453125" style="1" customWidth="1"/>
    <col min="3" max="6" width="10.54296875" style="1" customWidth="1"/>
    <col min="7" max="7" width="1.54296875" style="1" customWidth="1"/>
    <col min="8" max="16384" width="9.453125" style="1"/>
  </cols>
  <sheetData>
    <row r="1" spans="1:6" ht="16.399999999999999" customHeight="1" x14ac:dyDescent="0.25">
      <c r="A1" s="68" t="s">
        <v>174</v>
      </c>
      <c r="B1" s="74" t="s">
        <v>175</v>
      </c>
      <c r="C1" s="113"/>
      <c r="D1" s="113"/>
    </row>
    <row r="2" spans="1:6" ht="20.149999999999999" customHeight="1" x14ac:dyDescent="0.25">
      <c r="A2" s="68"/>
      <c r="B2" s="74" t="s">
        <v>26</v>
      </c>
      <c r="C2" s="68"/>
      <c r="D2" s="68"/>
    </row>
    <row r="3" spans="1:6" ht="16.399999999999999" customHeight="1" x14ac:dyDescent="0.25">
      <c r="B3" s="8"/>
    </row>
    <row r="4" spans="1:6" ht="20.149999999999999" customHeight="1" x14ac:dyDescent="0.25">
      <c r="B4" s="83"/>
      <c r="C4" s="130">
        <v>2015</v>
      </c>
      <c r="D4" s="130">
        <v>2020</v>
      </c>
      <c r="E4" s="130">
        <v>2021</v>
      </c>
      <c r="F4" s="130">
        <v>2022</v>
      </c>
    </row>
    <row r="5" spans="1:6" ht="20.149999999999999" customHeight="1" x14ac:dyDescent="0.25">
      <c r="A5" s="8"/>
      <c r="B5" s="101" t="s">
        <v>146</v>
      </c>
      <c r="C5" s="131"/>
      <c r="D5" s="131"/>
      <c r="E5" s="131"/>
      <c r="F5" s="131"/>
    </row>
    <row r="6" spans="1:6" ht="16.399999999999999" customHeight="1" x14ac:dyDescent="0.25">
      <c r="B6" s="132" t="s">
        <v>176</v>
      </c>
      <c r="C6" s="87">
        <v>47.3</v>
      </c>
      <c r="D6" s="87">
        <v>105.4</v>
      </c>
      <c r="E6" s="87">
        <v>134.80000000000001</v>
      </c>
      <c r="F6" s="87">
        <v>113</v>
      </c>
    </row>
    <row r="7" spans="1:6" ht="16.399999999999999" customHeight="1" x14ac:dyDescent="0.25">
      <c r="B7" s="133" t="s">
        <v>177</v>
      </c>
      <c r="C7" s="87">
        <v>19.399999999999999</v>
      </c>
      <c r="D7" s="87">
        <v>48.3</v>
      </c>
      <c r="E7" s="87">
        <v>59.5</v>
      </c>
      <c r="F7" s="87">
        <v>56</v>
      </c>
    </row>
    <row r="8" spans="1:6" ht="16.399999999999999" customHeight="1" x14ac:dyDescent="0.25">
      <c r="B8" s="132" t="s">
        <v>178</v>
      </c>
      <c r="C8" s="207">
        <v>0.20899999999999999</v>
      </c>
      <c r="D8" s="207">
        <v>3.5999999999999997E-2</v>
      </c>
      <c r="E8" s="207">
        <v>3.1E-2</v>
      </c>
      <c r="F8" s="207" t="s">
        <v>128</v>
      </c>
    </row>
    <row r="9" spans="1:6" ht="16.399999999999999" customHeight="1" x14ac:dyDescent="0.25">
      <c r="B9" s="133" t="s">
        <v>179</v>
      </c>
      <c r="C9" s="87">
        <v>0.03</v>
      </c>
      <c r="D9" s="87">
        <v>7.1</v>
      </c>
      <c r="E9" s="87">
        <v>25.2</v>
      </c>
      <c r="F9" s="87">
        <v>7.0000000000000001E-3</v>
      </c>
    </row>
    <row r="10" spans="1:6" ht="16.399999999999999" customHeight="1" x14ac:dyDescent="0.25">
      <c r="B10" s="118" t="s">
        <v>446</v>
      </c>
      <c r="C10" s="236">
        <v>66.94</v>
      </c>
      <c r="D10" s="236">
        <v>160.80000000000001</v>
      </c>
      <c r="E10" s="236">
        <v>219.5</v>
      </c>
      <c r="F10" s="236">
        <v>169</v>
      </c>
    </row>
    <row r="11" spans="1:6" ht="16.399999999999999" customHeight="1" x14ac:dyDescent="0.25">
      <c r="B11" s="101" t="s">
        <v>154</v>
      </c>
      <c r="C11" s="101"/>
      <c r="D11" s="101"/>
      <c r="E11" s="101"/>
      <c r="F11" s="101"/>
    </row>
    <row r="12" spans="1:6" ht="16.399999999999999" customHeight="1" x14ac:dyDescent="0.25">
      <c r="B12" s="132" t="s">
        <v>176</v>
      </c>
      <c r="C12" s="88">
        <v>1239.5</v>
      </c>
      <c r="D12" s="88">
        <v>2472.9</v>
      </c>
      <c r="E12" s="88">
        <v>2801.1</v>
      </c>
      <c r="F12" s="88">
        <v>2045.183</v>
      </c>
    </row>
    <row r="13" spans="1:6" ht="16.399999999999999" customHeight="1" x14ac:dyDescent="0.25">
      <c r="B13" s="133" t="s">
        <v>177</v>
      </c>
      <c r="C13" s="88">
        <v>73.86</v>
      </c>
      <c r="D13" s="88">
        <v>12.6</v>
      </c>
      <c r="E13" s="88">
        <v>15.7</v>
      </c>
      <c r="F13" s="88">
        <v>13.993</v>
      </c>
    </row>
    <row r="14" spans="1:6" ht="16.399999999999999" customHeight="1" x14ac:dyDescent="0.25">
      <c r="B14" s="132" t="s">
        <v>178</v>
      </c>
      <c r="C14" s="88">
        <v>1.21</v>
      </c>
      <c r="D14" s="88">
        <v>0.2</v>
      </c>
      <c r="E14" s="88">
        <v>0.1</v>
      </c>
      <c r="F14" s="88" t="s">
        <v>128</v>
      </c>
    </row>
    <row r="15" spans="1:6" ht="16.399999999999999" customHeight="1" x14ac:dyDescent="0.25">
      <c r="B15" s="133" t="s">
        <v>179</v>
      </c>
      <c r="C15" s="88">
        <v>3</v>
      </c>
      <c r="D15" s="88">
        <v>4.0999999999999996</v>
      </c>
      <c r="E15" s="88">
        <v>17.399999999999999</v>
      </c>
      <c r="F15" s="88">
        <v>1.2028479999999999</v>
      </c>
    </row>
    <row r="16" spans="1:6" ht="16.399999999999999" customHeight="1" x14ac:dyDescent="0.25">
      <c r="B16" s="118" t="s">
        <v>446</v>
      </c>
      <c r="C16" s="135">
        <v>1317.57</v>
      </c>
      <c r="D16" s="135">
        <v>2489.8000000000002</v>
      </c>
      <c r="E16" s="135">
        <v>2834.3</v>
      </c>
      <c r="F16" s="135">
        <v>2060.4</v>
      </c>
    </row>
    <row r="17" spans="1:6" ht="12" customHeight="1" x14ac:dyDescent="0.25"/>
    <row r="18" spans="1:6" s="21" customFormat="1" ht="11.15" customHeight="1" x14ac:dyDescent="0.25">
      <c r="A18" s="20" t="s">
        <v>84</v>
      </c>
    </row>
    <row r="19" spans="1:6" s="21" customFormat="1" ht="11.15" customHeight="1" x14ac:dyDescent="0.25">
      <c r="A19" s="20" t="s">
        <v>444</v>
      </c>
    </row>
    <row r="20" spans="1:6" s="21" customFormat="1" ht="11.15" customHeight="1" x14ac:dyDescent="0.25">
      <c r="B20" s="22"/>
    </row>
    <row r="22" spans="1:6" x14ac:dyDescent="0.25">
      <c r="E22" s="36"/>
      <c r="F22" s="36"/>
    </row>
  </sheetData>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3f24bf7fdce4fb5e6626674863e9d613">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3b18763a7f8995e1757eea1800703952"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E416DA-3777-4FBC-8A3E-388395EC6DAE}">
  <ds:schemaRefs>
    <ds:schemaRef ds:uri="5a024489-7195-4862-a492-fa5520c5a615"/>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1db0cbf4-83cc-494f-b6b6-1904e10b356b"/>
    <ds:schemaRef ds:uri="http://schemas.microsoft.com/office/2006/metadata/properties"/>
  </ds:schemaRefs>
</ds:datastoreItem>
</file>

<file path=customXml/itemProps2.xml><?xml version="1.0" encoding="utf-8"?>
<ds:datastoreItem xmlns:ds="http://schemas.openxmlformats.org/officeDocument/2006/customXml" ds:itemID="{3793C966-D0E8-4AA1-9883-3E5849F37FC2}"/>
</file>

<file path=customXml/itemProps3.xml><?xml version="1.0" encoding="utf-8"?>
<ds:datastoreItem xmlns:ds="http://schemas.openxmlformats.org/officeDocument/2006/customXml" ds:itemID="{917D7AC9-7055-4F24-8B9D-3811343C3F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Inhoudstafel</vt:lpstr>
      <vt:lpstr>10-1</vt:lpstr>
      <vt:lpstr>10-2</vt:lpstr>
      <vt:lpstr>10-5</vt:lpstr>
      <vt:lpstr>10- 6</vt:lpstr>
      <vt:lpstr>10-7</vt:lpstr>
      <vt:lpstr>10-8</vt:lpstr>
      <vt:lpstr>10-9 </vt:lpstr>
      <vt:lpstr>10-10 </vt:lpstr>
      <vt:lpstr>10-11</vt:lpstr>
      <vt:lpstr>10-12</vt:lpstr>
      <vt:lpstr>10-12-1</vt:lpstr>
      <vt:lpstr>10-12-2</vt:lpstr>
      <vt:lpstr>10-12-3</vt:lpstr>
      <vt:lpstr>10-12-4</vt:lpstr>
      <vt:lpstr>10-12-5</vt:lpstr>
      <vt:lpstr>10-17 </vt:lpstr>
      <vt:lpstr>10-18 </vt:lpstr>
      <vt:lpstr>10-19-1</vt:lpstr>
      <vt:lpstr>10-19-2</vt:lpstr>
      <vt:lpstr>10-19-3</vt:lpstr>
      <vt:lpstr>10-20</vt:lpstr>
      <vt:lpstr>Terminologie</vt:lpstr>
      <vt:lpstr>Bronnen</vt:lpstr>
      <vt:lpstr>Terminologie!_ftnref1</vt:lpstr>
      <vt:lpstr>Terminologie!OLE_LINK10</vt:lpstr>
      <vt:lpstr>'10-11'!Print_Area</vt:lpstr>
      <vt:lpstr>'10-12'!Print_Area</vt:lpstr>
      <vt:lpstr>'10-2'!Print_Area</vt:lpstr>
      <vt:lpstr>'10-5'!Print_Area</vt:lpstr>
      <vt:lpstr>'10-8'!Print_Area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Betalingsverkeer</dc:title>
  <dc:subject/>
  <dc:creator>Maureen Read</dc:creator>
  <cp:keywords/>
  <dc:description/>
  <cp:lastModifiedBy>Tim De Vos</cp:lastModifiedBy>
  <cp:revision/>
  <dcterms:created xsi:type="dcterms:W3CDTF">1999-05-27T10:04:18Z</dcterms:created>
  <dcterms:modified xsi:type="dcterms:W3CDTF">2024-02-12T09:38:05Z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64500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FEB101637</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2016-11-07T00:00:00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